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110" windowHeight="11055"/>
  </bookViews>
  <sheets>
    <sheet name="Inhaltsverzeichnis" sheetId="66" r:id="rId1"/>
    <sheet name="Tab_1_1" sheetId="4" r:id="rId2"/>
    <sheet name="Tab_1_2" sheetId="5" r:id="rId3"/>
    <sheet name="Tab_1_3" sheetId="6" r:id="rId4"/>
    <sheet name="Tab_1_4" sheetId="16" r:id="rId5"/>
    <sheet name="Tab_1_5" sheetId="8" r:id="rId6"/>
    <sheet name="Tab_1_6" sheetId="9" r:id="rId7"/>
    <sheet name="Tab_1_7" sheetId="10" r:id="rId8"/>
    <sheet name="Tab_1_8" sheetId="11" r:id="rId9"/>
    <sheet name="Tab_1_9" sheetId="12" r:id="rId10"/>
    <sheet name="Tab_1_10" sheetId="13" r:id="rId11"/>
    <sheet name="Tab_1_11" sheetId="15" r:id="rId12"/>
    <sheet name="Tab_1_12" sheetId="17" r:id="rId13"/>
    <sheet name="Tab_1_13" sheetId="18" r:id="rId14"/>
    <sheet name="Tab_1_14" sheetId="19" r:id="rId15"/>
    <sheet name="Tab_1_15" sheetId="20" r:id="rId16"/>
    <sheet name="Tab_1_16" sheetId="21" r:id="rId17"/>
    <sheet name="Tab_1_17" sheetId="58" r:id="rId18"/>
    <sheet name="Tab_2_1" sheetId="24" r:id="rId19"/>
    <sheet name="Tab_2_2" sheetId="26" r:id="rId20"/>
    <sheet name="Tab_2_3" sheetId="27" r:id="rId21"/>
    <sheet name="Tab_2_4" sheetId="28" r:id="rId22"/>
    <sheet name="Tab_2_5" sheetId="29" r:id="rId23"/>
    <sheet name="Tab_2_6" sheetId="35" r:id="rId24"/>
    <sheet name="Tab_2_7" sheetId="36" r:id="rId25"/>
    <sheet name="Tab_2_8" sheetId="37" r:id="rId26"/>
    <sheet name="Tab_3_1" sheetId="38" r:id="rId27"/>
    <sheet name="Tab_3_2" sheetId="39" r:id="rId28"/>
    <sheet name="Tab_3_3" sheetId="40" r:id="rId29"/>
    <sheet name="Tab_3_4" sheetId="41" r:id="rId30"/>
    <sheet name="Tab_3_5" sheetId="42" r:id="rId31"/>
    <sheet name="Tab_4_1" sheetId="43" r:id="rId32"/>
    <sheet name="Tab_4_2" sheetId="44" r:id="rId33"/>
    <sheet name="Tab_5_1" sheetId="45" r:id="rId34"/>
    <sheet name="Tab_5_2" sheetId="46" r:id="rId35"/>
    <sheet name="Tab_5_3" sheetId="47" r:id="rId36"/>
    <sheet name="Tab_5_4" sheetId="48" r:id="rId37"/>
    <sheet name="Tab_5_5" sheetId="49" r:id="rId38"/>
    <sheet name="Tab_5_6" sheetId="50" r:id="rId39"/>
    <sheet name="Tab_5_7" sheetId="51" r:id="rId40"/>
    <sheet name="Tab_6_1" sheetId="52" r:id="rId41"/>
    <sheet name="Tab_6_2" sheetId="53" r:id="rId42"/>
    <sheet name="Tab_6_3" sheetId="54" r:id="rId43"/>
    <sheet name="Tab_6_4" sheetId="55" r:id="rId44"/>
    <sheet name="Tab_6_5" sheetId="56" r:id="rId45"/>
    <sheet name="Tab_6_6" sheetId="57" r:id="rId46"/>
    <sheet name="Tab_7_1" sheetId="59" r:id="rId47"/>
    <sheet name="Tab_7_2" sheetId="60" r:id="rId48"/>
    <sheet name="Tab_7_3" sheetId="61" r:id="rId49"/>
    <sheet name="Tab_7_4" sheetId="62" r:id="rId50"/>
    <sheet name="Tab_7_5" sheetId="63" r:id="rId51"/>
    <sheet name="Tab_7_6" sheetId="64" r:id="rId52"/>
    <sheet name="Tab_7_9" sheetId="65" r:id="rId53"/>
  </sheets>
  <definedNames>
    <definedName name="_xlnm.Print_Area" localSheetId="50">Tab_7_5!$1:$29</definedName>
    <definedName name="_xlnm.Print_Area" localSheetId="52">Tab_7_9!$A$1:$L$42</definedName>
    <definedName name="IDX" localSheetId="1">Tab_1_1!#REF!</definedName>
    <definedName name="IDX" localSheetId="10">Tab_1_10!$A$1</definedName>
    <definedName name="IDX" localSheetId="11">Tab_1_11!$A$1</definedName>
    <definedName name="IDX" localSheetId="12">Tab_1_12!$A$1</definedName>
    <definedName name="IDX" localSheetId="13">Tab_1_13!$A$1</definedName>
    <definedName name="IDX" localSheetId="14">Tab_1_14!$A$1</definedName>
    <definedName name="IDX" localSheetId="15">Tab_1_15!$A$1</definedName>
    <definedName name="IDX" localSheetId="16">Tab_1_16!$A$1</definedName>
    <definedName name="IDX" localSheetId="17">Tab_1_17!$A$1</definedName>
    <definedName name="IDX" localSheetId="2">Tab_1_2!#REF!</definedName>
    <definedName name="IDX" localSheetId="3">Tab_1_3!#REF!</definedName>
    <definedName name="IDX" localSheetId="4">Tab_1_4!#REF!</definedName>
    <definedName name="IDX" localSheetId="5">Tab_1_5!$A$1</definedName>
    <definedName name="IDX" localSheetId="6">Tab_1_6!$A$1</definedName>
    <definedName name="IDX" localSheetId="7">Tab_1_7!$A$1</definedName>
    <definedName name="IDX" localSheetId="8">Tab_1_8!$A$1</definedName>
    <definedName name="IDX" localSheetId="9">Tab_1_9!$A$1</definedName>
    <definedName name="IDX" localSheetId="18">Tab_2_1!$A$1</definedName>
    <definedName name="IDX" localSheetId="19">Tab_2_2!$A$1</definedName>
    <definedName name="IDX" localSheetId="20">Tab_2_3!$A$1</definedName>
    <definedName name="IDX" localSheetId="21">Tab_2_4!$A$1</definedName>
    <definedName name="IDX" localSheetId="22">Tab_2_5!$A$1</definedName>
    <definedName name="IDX" localSheetId="23">Tab_2_6!$A$1</definedName>
    <definedName name="IDX" localSheetId="24">Tab_2_7!$A$1</definedName>
    <definedName name="IDX" localSheetId="25">Tab_2_8!$A$1</definedName>
    <definedName name="IDX" localSheetId="26">Tab_3_1!$A$1</definedName>
    <definedName name="IDX" localSheetId="27">Tab_3_2!$B$1</definedName>
    <definedName name="IDX" localSheetId="28">Tab_3_3!$B$1</definedName>
    <definedName name="IDX" localSheetId="29">Tab_3_4!$B$1</definedName>
    <definedName name="IDX" localSheetId="30">Tab_3_5!$A$1</definedName>
    <definedName name="IDX" localSheetId="31">Tab_4_1!$B$1</definedName>
    <definedName name="IDX" localSheetId="32">Tab_4_2!$A$1</definedName>
    <definedName name="IDX" localSheetId="33">Tab_5_1!$A$1</definedName>
    <definedName name="IDX" localSheetId="34">Tab_5_2!$A$1</definedName>
    <definedName name="IDX" localSheetId="35">Tab_5_3!$B$1</definedName>
    <definedName name="IDX" localSheetId="36">Tab_5_4!$B$1</definedName>
    <definedName name="IDX" localSheetId="37">Tab_5_5!$B$1</definedName>
    <definedName name="IDX" localSheetId="38">Tab_5_6!$B$1</definedName>
    <definedName name="IDX" localSheetId="39">Tab_5_7!$B$1</definedName>
    <definedName name="IDX" localSheetId="40">Tab_6_1!$A$1</definedName>
    <definedName name="IDX" localSheetId="41">Tab_6_2!$A$1</definedName>
    <definedName name="IDX" localSheetId="42">Tab_6_3!$A$1</definedName>
    <definedName name="IDX" localSheetId="43">Tab_6_4!$A$1</definedName>
    <definedName name="IDX" localSheetId="44">Tab_6_5!$A$1</definedName>
    <definedName name="IDX" localSheetId="45">Tab_6_6!$A$1</definedName>
  </definedNames>
  <calcPr calcId="145621"/>
</workbook>
</file>

<file path=xl/calcChain.xml><?xml version="1.0" encoding="utf-8"?>
<calcChain xmlns="http://schemas.openxmlformats.org/spreadsheetml/2006/main">
  <c r="K38" i="65" l="1"/>
  <c r="K41" i="65"/>
  <c r="K40" i="65"/>
  <c r="K39" i="65"/>
  <c r="J41" i="65"/>
  <c r="I41" i="65"/>
  <c r="H41" i="65"/>
  <c r="G41" i="65"/>
  <c r="F41" i="65"/>
  <c r="E41" i="65"/>
  <c r="J40" i="65"/>
  <c r="I40" i="65"/>
  <c r="H40" i="65"/>
  <c r="G40" i="65"/>
  <c r="F40" i="65"/>
  <c r="E40" i="65"/>
  <c r="J39" i="65"/>
  <c r="I39" i="65"/>
  <c r="H39" i="65"/>
  <c r="G39" i="65"/>
  <c r="F39" i="65"/>
  <c r="E39" i="65"/>
  <c r="K28" i="65"/>
  <c r="J28" i="65"/>
  <c r="J38" i="65" s="1"/>
  <c r="I28" i="65"/>
  <c r="H28" i="65"/>
  <c r="G28" i="65"/>
  <c r="G38" i="65" s="1"/>
  <c r="F28" i="65"/>
  <c r="F38" i="65" s="1"/>
  <c r="E28" i="65"/>
  <c r="D28" i="65"/>
  <c r="C28" i="65"/>
  <c r="B28" i="65"/>
  <c r="L31" i="65"/>
  <c r="L30" i="65"/>
  <c r="L29" i="65"/>
  <c r="K17" i="65"/>
  <c r="L17" i="65" s="1"/>
  <c r="J17" i="65"/>
  <c r="I17" i="65"/>
  <c r="H17" i="65"/>
  <c r="G17" i="65"/>
  <c r="F17" i="65"/>
  <c r="E17" i="65"/>
  <c r="D17" i="65"/>
  <c r="C17" i="65"/>
  <c r="B17" i="65"/>
  <c r="L21" i="65"/>
  <c r="L20" i="65"/>
  <c r="L19" i="65"/>
  <c r="L18" i="65"/>
  <c r="J5" i="65"/>
  <c r="L5" i="65" s="1"/>
  <c r="I5" i="65"/>
  <c r="H5" i="65"/>
  <c r="H38" i="65" s="1"/>
  <c r="G5" i="65"/>
  <c r="F5" i="65"/>
  <c r="E5" i="65"/>
  <c r="D5" i="65"/>
  <c r="C5" i="65"/>
  <c r="B5" i="65"/>
  <c r="L8" i="65"/>
  <c r="L7" i="65"/>
  <c r="L6" i="65"/>
  <c r="K55" i="64"/>
  <c r="L54" i="64"/>
  <c r="L53" i="64"/>
  <c r="L52" i="64"/>
  <c r="L51" i="64"/>
  <c r="L50" i="64"/>
  <c r="L49" i="64"/>
  <c r="L48" i="64"/>
  <c r="L47" i="64"/>
  <c r="L25" i="64"/>
  <c r="L23" i="64"/>
  <c r="L22" i="64"/>
  <c r="L21" i="64"/>
  <c r="L14" i="64"/>
  <c r="L13" i="64"/>
  <c r="L12" i="64"/>
  <c r="L11" i="64"/>
  <c r="L10" i="64"/>
  <c r="L9" i="64"/>
  <c r="L8" i="64"/>
  <c r="L7" i="64"/>
  <c r="L6" i="64"/>
  <c r="L5" i="64"/>
  <c r="J55" i="64"/>
  <c r="I55" i="64"/>
  <c r="H55" i="64"/>
  <c r="G55" i="64"/>
  <c r="F55" i="64"/>
  <c r="E55" i="64"/>
  <c r="C55" i="64"/>
  <c r="B55" i="64"/>
  <c r="D54" i="64"/>
  <c r="D53" i="64"/>
  <c r="D55" i="64" s="1"/>
  <c r="L35" i="64"/>
  <c r="L34" i="64"/>
  <c r="L33" i="64"/>
  <c r="L32" i="64"/>
  <c r="L31" i="64"/>
  <c r="L30" i="64"/>
  <c r="L29" i="64"/>
  <c r="L28" i="64"/>
  <c r="L27" i="64"/>
  <c r="L26" i="64"/>
  <c r="D23" i="64"/>
  <c r="D22" i="64"/>
  <c r="C21" i="64"/>
  <c r="B21" i="64"/>
  <c r="G10" i="64"/>
  <c r="F10" i="64"/>
  <c r="E10" i="64"/>
  <c r="D10" i="64"/>
  <c r="C10" i="64"/>
  <c r="B10" i="64"/>
  <c r="C5" i="64"/>
  <c r="B5" i="64"/>
  <c r="D29" i="63"/>
  <c r="D10" i="63" s="1"/>
  <c r="D28" i="63"/>
  <c r="D27" i="63"/>
  <c r="D25" i="63"/>
  <c r="D21" i="63"/>
  <c r="D19" i="63"/>
  <c r="D18" i="63"/>
  <c r="D17" i="63"/>
  <c r="K10" i="63"/>
  <c r="J10" i="63"/>
  <c r="I10" i="63"/>
  <c r="H10" i="63"/>
  <c r="G10" i="63"/>
  <c r="F10" i="63"/>
  <c r="E10" i="63"/>
  <c r="C10" i="63"/>
  <c r="C6" i="63" s="1"/>
  <c r="B10" i="63"/>
  <c r="K9" i="63"/>
  <c r="J9" i="63"/>
  <c r="I9" i="63"/>
  <c r="H9" i="63"/>
  <c r="G9" i="63"/>
  <c r="F9" i="63"/>
  <c r="F6" i="63" s="1"/>
  <c r="E9" i="63"/>
  <c r="D9" i="63"/>
  <c r="C9" i="63"/>
  <c r="B9" i="63"/>
  <c r="K8" i="63"/>
  <c r="K6" i="63" s="1"/>
  <c r="J8" i="63"/>
  <c r="I8" i="63"/>
  <c r="H8" i="63"/>
  <c r="G8" i="63"/>
  <c r="G6" i="63" s="1"/>
  <c r="F8" i="63"/>
  <c r="E8" i="63"/>
  <c r="C8" i="63"/>
  <c r="B8" i="63"/>
  <c r="K7" i="63"/>
  <c r="J7" i="63"/>
  <c r="I7" i="63"/>
  <c r="H7" i="63"/>
  <c r="H6" i="63" s="1"/>
  <c r="G7" i="63"/>
  <c r="F7" i="63"/>
  <c r="E7" i="63"/>
  <c r="D7" i="63"/>
  <c r="C7" i="63"/>
  <c r="B7" i="63"/>
  <c r="J6" i="63"/>
  <c r="B6" i="63"/>
  <c r="B44" i="62"/>
  <c r="K44" i="62" s="1"/>
  <c r="H44" i="62"/>
  <c r="B43" i="62"/>
  <c r="K43" i="62" s="1"/>
  <c r="H43" i="62"/>
  <c r="B42" i="62"/>
  <c r="K42" i="62" s="1"/>
  <c r="H42" i="62"/>
  <c r="B41" i="62"/>
  <c r="K41" i="62" s="1"/>
  <c r="H41" i="62"/>
  <c r="B40" i="62"/>
  <c r="K40" i="62" s="1"/>
  <c r="H40" i="62"/>
  <c r="B39" i="62"/>
  <c r="K39" i="62" s="1"/>
  <c r="H39" i="62"/>
  <c r="B38" i="62"/>
  <c r="K38" i="62" s="1"/>
  <c r="H38" i="62"/>
  <c r="B37" i="62"/>
  <c r="K37" i="62" s="1"/>
  <c r="H37" i="62"/>
  <c r="B35" i="62"/>
  <c r="K35" i="62" s="1"/>
  <c r="H35" i="62"/>
  <c r="B34" i="62"/>
  <c r="K34" i="62" s="1"/>
  <c r="H34" i="62"/>
  <c r="B33" i="62"/>
  <c r="K33" i="62" s="1"/>
  <c r="H33" i="62"/>
  <c r="B32" i="62"/>
  <c r="K32" i="62" s="1"/>
  <c r="H32" i="62"/>
  <c r="B31" i="62"/>
  <c r="K31" i="62" s="1"/>
  <c r="H31" i="62"/>
  <c r="B30" i="62"/>
  <c r="K30" i="62" s="1"/>
  <c r="H30" i="62"/>
  <c r="B29" i="62"/>
  <c r="K29" i="62" s="1"/>
  <c r="H29" i="62"/>
  <c r="B28" i="62"/>
  <c r="K28" i="62" s="1"/>
  <c r="H28" i="62"/>
  <c r="B27" i="62"/>
  <c r="K27" i="62" s="1"/>
  <c r="H27" i="62"/>
  <c r="B26" i="62"/>
  <c r="K26" i="62" s="1"/>
  <c r="H26" i="62"/>
  <c r="B25" i="62"/>
  <c r="K25" i="62" s="1"/>
  <c r="H25" i="62"/>
  <c r="K24" i="62"/>
  <c r="H24" i="62"/>
  <c r="E24" i="62"/>
  <c r="K23" i="62"/>
  <c r="H23" i="62"/>
  <c r="E23" i="62"/>
  <c r="K22" i="62"/>
  <c r="H22" i="62"/>
  <c r="E22" i="62"/>
  <c r="K21" i="62"/>
  <c r="H21" i="62"/>
  <c r="E21" i="62"/>
  <c r="K20" i="62"/>
  <c r="H20" i="62"/>
  <c r="E20" i="62"/>
  <c r="K19" i="62"/>
  <c r="H19" i="62"/>
  <c r="E19" i="62"/>
  <c r="K18" i="62"/>
  <c r="H18" i="62"/>
  <c r="E18" i="62"/>
  <c r="K17" i="62"/>
  <c r="H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H12" i="62"/>
  <c r="E12" i="62"/>
  <c r="K11" i="62"/>
  <c r="H11" i="62"/>
  <c r="E11" i="62"/>
  <c r="K10" i="62"/>
  <c r="H10" i="62"/>
  <c r="E10" i="62"/>
  <c r="K9" i="62"/>
  <c r="H9" i="62"/>
  <c r="E9" i="62"/>
  <c r="K8" i="62"/>
  <c r="H8" i="62"/>
  <c r="E8" i="62"/>
  <c r="K7" i="62"/>
  <c r="H7" i="62"/>
  <c r="E7" i="62"/>
  <c r="K6" i="62"/>
  <c r="H6" i="62"/>
  <c r="E6" i="62"/>
  <c r="B44" i="60"/>
  <c r="L44" i="60"/>
  <c r="I44" i="60"/>
  <c r="F44" i="60"/>
  <c r="B43" i="60"/>
  <c r="L43" i="60"/>
  <c r="I43" i="60"/>
  <c r="F43" i="60"/>
  <c r="B42" i="60"/>
  <c r="L42" i="60"/>
  <c r="I42" i="60"/>
  <c r="F42" i="60"/>
  <c r="B41" i="60"/>
  <c r="L41" i="60"/>
  <c r="I41" i="60"/>
  <c r="F41" i="60"/>
  <c r="B40" i="60"/>
  <c r="L40" i="60"/>
  <c r="I40" i="60"/>
  <c r="F40" i="60"/>
  <c r="B39" i="60"/>
  <c r="L39" i="60"/>
  <c r="I39" i="60"/>
  <c r="F39" i="60"/>
  <c r="B38" i="60"/>
  <c r="L38" i="60"/>
  <c r="I38" i="60"/>
  <c r="F38" i="60"/>
  <c r="B37" i="60"/>
  <c r="L37" i="60"/>
  <c r="I37" i="60"/>
  <c r="F37" i="60"/>
  <c r="L35" i="60"/>
  <c r="I35" i="60"/>
  <c r="F35" i="60"/>
  <c r="L34" i="60"/>
  <c r="I34" i="60"/>
  <c r="F34" i="60"/>
  <c r="L33" i="60"/>
  <c r="I33" i="60"/>
  <c r="F33" i="60"/>
  <c r="L32" i="60"/>
  <c r="I32" i="60"/>
  <c r="F32" i="60"/>
  <c r="L31" i="60"/>
  <c r="I31" i="60"/>
  <c r="F31" i="60"/>
  <c r="L30" i="60"/>
  <c r="I30" i="60"/>
  <c r="F30" i="60"/>
  <c r="L29" i="60"/>
  <c r="I29" i="60"/>
  <c r="F29" i="60"/>
  <c r="B28" i="60"/>
  <c r="F28" i="60" s="1"/>
  <c r="L28" i="60"/>
  <c r="I28" i="60"/>
  <c r="B27" i="60"/>
  <c r="F27" i="60" s="1"/>
  <c r="L27" i="60"/>
  <c r="I27" i="60"/>
  <c r="L26" i="60"/>
  <c r="I26" i="60"/>
  <c r="F26" i="60"/>
  <c r="B25" i="60"/>
  <c r="B24" i="60"/>
  <c r="B23" i="60"/>
  <c r="B22" i="60"/>
  <c r="B21" i="60"/>
  <c r="B20" i="60"/>
  <c r="H43" i="59"/>
  <c r="H42" i="59"/>
  <c r="H41" i="59"/>
  <c r="H40" i="59"/>
  <c r="H39" i="59"/>
  <c r="H38" i="59"/>
  <c r="H37" i="59"/>
  <c r="C37" i="59"/>
  <c r="G36" i="59"/>
  <c r="H36" i="59" s="1"/>
  <c r="C36" i="59"/>
  <c r="B36" i="59"/>
  <c r="H35" i="59"/>
  <c r="H34" i="59"/>
  <c r="H33" i="59"/>
  <c r="H32" i="59"/>
  <c r="H31" i="59"/>
  <c r="H30" i="59"/>
  <c r="H29" i="59"/>
  <c r="H28" i="59"/>
  <c r="H27" i="59"/>
  <c r="G26" i="59"/>
  <c r="H26" i="59" s="1"/>
  <c r="H25" i="59"/>
  <c r="H24" i="59"/>
  <c r="H23" i="59"/>
  <c r="G22" i="59"/>
  <c r="F22" i="59"/>
  <c r="C22" i="59"/>
  <c r="B22" i="59"/>
  <c r="H17" i="59"/>
  <c r="H16" i="59"/>
  <c r="H15" i="59"/>
  <c r="H14" i="59"/>
  <c r="H13" i="59"/>
  <c r="H12" i="59"/>
  <c r="E25" i="62" l="1"/>
  <c r="E26" i="62"/>
  <c r="E27" i="62"/>
  <c r="E28" i="62"/>
  <c r="E29" i="62"/>
  <c r="E30" i="62"/>
  <c r="E31" i="62"/>
  <c r="E32" i="62"/>
  <c r="E33" i="62"/>
  <c r="E34" i="62"/>
  <c r="E35" i="62"/>
  <c r="E37" i="62"/>
  <c r="E38" i="62"/>
  <c r="E39" i="62"/>
  <c r="E40" i="62"/>
  <c r="E41" i="62"/>
  <c r="E42" i="62"/>
  <c r="E43" i="62"/>
  <c r="E44" i="62"/>
  <c r="E6" i="63"/>
  <c r="I6" i="63"/>
  <c r="D8" i="63"/>
  <c r="D6" i="63"/>
  <c r="H22" i="59"/>
  <c r="E38" i="65"/>
  <c r="I38" i="65"/>
  <c r="L28" i="65"/>
  <c r="D26" i="63"/>
</calcChain>
</file>

<file path=xl/sharedStrings.xml><?xml version="1.0" encoding="utf-8"?>
<sst xmlns="http://schemas.openxmlformats.org/spreadsheetml/2006/main" count="9981" uniqueCount="584">
  <si>
    <t>Beschäftigte Voll- und Teilzeit (2% und mehr) nach Wirtschaftszweig, Wohnsitz und Geschlecht</t>
  </si>
  <si>
    <t>Stichtag: 31.12.2018 (1299) Dezember</t>
  </si>
  <si>
    <t>Beschäftigte</t>
  </si>
  <si>
    <t>Total</t>
  </si>
  <si>
    <t>Erwerbstätige Einwohner</t>
  </si>
  <si>
    <t>Zupendler aus dem Ausland</t>
  </si>
  <si>
    <t>Frauen</t>
  </si>
  <si>
    <t>Männer</t>
  </si>
  <si>
    <t>Sektor 1</t>
  </si>
  <si>
    <t>A Land- u. Forstw., Fischerei</t>
  </si>
  <si>
    <t>Sektor 2</t>
  </si>
  <si>
    <t>B Bergbau, Gew. v. Steinen u. Erden</t>
  </si>
  <si>
    <t>-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</si>
  <si>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</si>
  <si>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</si>
  <si>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</si>
  <si>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</si>
  <si>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</si>
  <si>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</si>
  <si>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</si>
  <si>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CJ H.v. elektrischen Ausrüstungen</t>
  </si>
  <si>
    <t>CK Maschinenbau</t>
  </si>
  <si>
    <t>CL Fahrzeugbau</t>
  </si>
  <si>
    <t>CM Sonst. Warenh.; Rep. u. Install. Maschinen</t>
  </si>
  <si>
    <t>D-E Energie- u. Wasserversorg.; Abfallentsorg.</t>
  </si>
  <si>
    <t>F Baugewerbe</t>
  </si>
  <si>
    <t>Sektor 3</t>
  </si>
  <si>
    <t>G Handel, Instandhalt. u. Rep. v. Fahrzeugen</t>
  </si>
  <si>
    <t>H Verkehr u. Lagerei</t>
  </si>
  <si>
    <t>I Gastgewerbe</t>
  </si>
  <si>
    <t>JA Verlagswesen, audiovis. Medien u. Rundfunk</t>
  </si>
  <si>
    <t>JB Telekommunikation</t>
  </si>
  <si>
    <t>JC Informatik- u. Informations-Dienstl.</t>
  </si>
  <si>
    <t>K Finanz- u. Versicherungsdienstl.</t>
  </si>
  <si>
    <t>L Grundstücks- u. Wohnungswesen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</si>
  <si>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</si>
  <si>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</si>
  <si>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</si>
  <si>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</si>
  <si>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N Sonst. wirtschaftl. Dienstl.</t>
  </si>
  <si>
    <t>O Öffentliche Verwaltung; Sozialversich.</t>
  </si>
  <si>
    <t>P Erziehung u. Unterricht</t>
  </si>
  <si>
    <t>QA Gesundheitswesen</t>
  </si>
  <si>
    <t>QB Heime u. Sozialwesen</t>
  </si>
  <si>
    <t>R Kunst, Unterhaltung u. Erholung</t>
  </si>
  <si>
    <t>S Sonst. Dienstl.</t>
  </si>
  <si>
    <t>T Private Haushalte mit Hauspersonal</t>
  </si>
  <si>
    <t>U Exterritoriale Org.; Zollbehörden</t>
  </si>
  <si>
    <t>Tabelle 1.1</t>
  </si>
  <si>
    <t>Beschäftigte Vollzeit (90% und mehr) nach Wirtschaftszweig, Wohnsitz und Geschlecht</t>
  </si>
  <si>
    <t>Tabelle 1.2</t>
  </si>
  <si>
    <t>Beschäftigte Teilzeit (50% bis 89%) nach Wirtschaftszweig, Wohnsitz und Geschlecht</t>
  </si>
  <si>
    <t>Tabelle 1.3</t>
  </si>
  <si>
    <t>Beschäftigte Voll- und Teilzeit (2% und mehr) nach Staatsbürgerschaft, Wohnsitz und Geschlecht</t>
  </si>
  <si>
    <t>Liechtenstein</t>
  </si>
  <si>
    <t>Schweiz</t>
  </si>
  <si>
    <t>EWR</t>
  </si>
  <si>
    <t>Belgien</t>
  </si>
  <si>
    <t>Bulgarien</t>
  </si>
  <si>
    <t>Dänemark</t>
  </si>
  <si>
    <t>Deutschland</t>
  </si>
  <si>
    <t>Estland</t>
  </si>
  <si>
    <t>Finnland</t>
  </si>
  <si>
    <t>Frankreich</t>
  </si>
  <si>
    <t>Griechenland</t>
  </si>
  <si>
    <t>Grossbritannien</t>
  </si>
  <si>
    <t>Irland</t>
  </si>
  <si>
    <t>Island</t>
  </si>
  <si>
    <t>Italien</t>
  </si>
  <si>
    <t>Kroatien</t>
  </si>
  <si>
    <t>Lettland</t>
  </si>
  <si>
    <t>Litauen</t>
  </si>
  <si>
    <t>Luxemburg</t>
  </si>
  <si>
    <t>Malta</t>
  </si>
  <si>
    <t>Niederlande</t>
  </si>
  <si>
    <t>Norwegen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</si>
  <si>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</si>
  <si>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</si>
  <si>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</si>
  <si>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</si>
  <si>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</si>
  <si>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</si>
  <si>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</si>
  <si>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</si>
  <si>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</si>
  <si>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</si>
  <si>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Übriges Europa</t>
  </si>
  <si>
    <t>Albanien</t>
  </si>
  <si>
    <t>Belarus</t>
  </si>
  <si>
    <t>Bosnien-Herzegowina</t>
  </si>
  <si>
    <t>Kosovo</t>
  </si>
  <si>
    <t>Mazedonien</t>
  </si>
  <si>
    <t>Montenegro</t>
  </si>
  <si>
    <t>Russland</t>
  </si>
  <si>
    <t>Serbien</t>
  </si>
  <si>
    <t>Türkei</t>
  </si>
  <si>
    <t>Ukraine</t>
  </si>
  <si>
    <t>Afrika</t>
  </si>
  <si>
    <t>Ägypten</t>
  </si>
  <si>
    <t>Algerien</t>
  </si>
  <si>
    <t>Angola</t>
  </si>
  <si>
    <t>Benin</t>
  </si>
  <si>
    <t>Burkina Faso</t>
  </si>
  <si>
    <t>Eritrea</t>
  </si>
  <si>
    <t>Ghana</t>
  </si>
  <si>
    <t>Kamerun</t>
  </si>
  <si>
    <t>Kongo (Demokr. Rep.)</t>
  </si>
  <si>
    <t>Madagaskar</t>
  </si>
  <si>
    <t>Marokko</t>
  </si>
  <si>
    <t>Mauritius</t>
  </si>
  <si>
    <t>Nigeria</t>
  </si>
  <si>
    <t>Senegal</t>
  </si>
  <si>
    <t>Simbabwe</t>
  </si>
  <si>
    <t>Somalia</t>
  </si>
  <si>
    <t>Südafrika</t>
  </si>
  <si>
    <t>Tunesien</t>
  </si>
  <si>
    <t>Amerika</t>
  </si>
  <si>
    <t>Argentinien</t>
  </si>
  <si>
    <t>Brasilien</t>
  </si>
  <si>
    <t>Chile</t>
  </si>
  <si>
    <t>Dominikanische Rep.</t>
  </si>
  <si>
    <t>Ecuador</t>
  </si>
  <si>
    <t>El Salvador</t>
  </si>
  <si>
    <t>Kanada</t>
  </si>
  <si>
    <t>Kolumbien</t>
  </si>
  <si>
    <t>Kuba</t>
  </si>
  <si>
    <t>Mexiko</t>
  </si>
  <si>
    <t>Panama</t>
  </si>
  <si>
    <t>Paraguay</t>
  </si>
  <si>
    <t>Peru</t>
  </si>
  <si>
    <t>USA</t>
  </si>
  <si>
    <t>Venezuela</t>
  </si>
  <si>
    <t>Asien</t>
  </si>
  <si>
    <t>Afghanistan</t>
  </si>
  <si>
    <t>Armenien</t>
  </si>
  <si>
    <t>Bangladesch</t>
  </si>
  <si>
    <t>China</t>
  </si>
  <si>
    <t>Georgien</t>
  </si>
  <si>
    <t>Indien</t>
  </si>
  <si>
    <t>Indonesien</t>
  </si>
  <si>
    <t>Irak</t>
  </si>
  <si>
    <t>Iran</t>
  </si>
  <si>
    <t>Japan</t>
  </si>
  <si>
    <t>Jordanien</t>
  </si>
  <si>
    <t>Kambodscha</t>
  </si>
  <si>
    <t>Kasachstan</t>
  </si>
  <si>
    <t>Korea (Republik)</t>
  </si>
  <si>
    <t>Laos</t>
  </si>
  <si>
    <t>Libanon</t>
  </si>
  <si>
    <t>Malaysia</t>
  </si>
  <si>
    <t>Malediven</t>
  </si>
  <si>
    <t>Mongolei</t>
  </si>
  <si>
    <t>Nepal</t>
  </si>
  <si>
    <t>Pakistan</t>
  </si>
  <si>
    <t>Philippinen</t>
  </si>
  <si>
    <t>Sri Lanka</t>
  </si>
  <si>
    <t>Syrien</t>
  </si>
  <si>
    <t>Taiwan</t>
  </si>
  <si>
    <t>Thailand</t>
  </si>
  <si>
    <t>Usbekistan</t>
  </si>
  <si>
    <t>Vietnam</t>
  </si>
  <si>
    <t>Ozeanien</t>
  </si>
  <si>
    <t>Australien</t>
  </si>
  <si>
    <t>Neuseeland</t>
  </si>
  <si>
    <t>Staatenlos</t>
  </si>
  <si>
    <t>Beschäftigte Voll- und Teilzeit (2% und mehr) nach Wirtschaftszweig, Staatsbürgerschaft und Geschlecht</t>
  </si>
  <si>
    <t>Liechtensteiner</t>
  </si>
  <si>
    <t>Ausländer</t>
  </si>
  <si>
    <t>EWR Länder</t>
  </si>
  <si>
    <t>Drittländer</t>
  </si>
  <si>
    <t>Beschäftigte Vollzeit (90% und mehr) nach Wirtschaftszweig, Staatsbürgerschaft und Geschlecht</t>
  </si>
  <si>
    <t>Beschäftigte Teilzeit (50% bis 89%) nach Wirtschaftszweig, Staatsbürgerschaft und Geschlecht</t>
  </si>
  <si>
    <t>Beschäftigte Teilzeit (2% bis 49%) nach Wirtschaftszweig, Staatsbürgerschaft und Geschlecht</t>
  </si>
  <si>
    <t>Beschäftigte Voll- und Teilzeit (2% und mehr) nach Alter, Wohnsitz und Geschlecht</t>
  </si>
  <si>
    <t>in Liechtenstein wohnhaft</t>
  </si>
  <si>
    <t>Alter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</si>
  <si>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</si>
  <si>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</si>
  <si>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</si>
  <si>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</si>
  <si>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</si>
  <si>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</si>
  <si>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</si>
  <si>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</si>
  <si>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</si>
  <si>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</si>
  <si>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</si>
  <si>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Beschäftigte Vollzeit (90% und mehr) nach Alter, Wohnsitz und Geschlecht</t>
  </si>
  <si>
    <t>Beschäftigte Teilzeit (2% bis 49%) nach Wirtschaftszweig, Wohnsitz und Geschlecht</t>
  </si>
  <si>
    <t>Tabelle 1.4</t>
  </si>
  <si>
    <t>Beschäftigte Teilzeit (50% bis 89%) nach Alter, Wohnsitz und Geschlecht</t>
  </si>
  <si>
    <t>Beschäftigte Teilzeit (2% bis 49%) nach Alter, Wohnsitz und Geschlecht</t>
  </si>
  <si>
    <t>Beschäftigte Voll- und Teilzeit (2% und mehr) nach Wohnsitz und Arbeitsgemeinde</t>
  </si>
  <si>
    <t>Arbeitsgemeinde</t>
  </si>
  <si>
    <t>Wohnsitz</t>
  </si>
  <si>
    <t>Andere</t>
  </si>
  <si>
    <t>Beschäftigte Vollzeit (90% und mehr) nach Wohnsitz und Arbeitsgemeinde</t>
  </si>
  <si>
    <t>Beschäftigte Teilzeit (50% bis 89%) nach Wohnsitz und Arbeitsgemeinde</t>
  </si>
  <si>
    <t>Beschäftigte Teilzeit (2% bis 49%) nach Wohnsitz und Arbeitsgemeinde</t>
  </si>
  <si>
    <t>Arbeitsplätze</t>
  </si>
  <si>
    <t>Arbeitsplätze Voll- und Teilzeit (2% und mehr) nach Wirtschaftszweig, Staatsbürgerschaft und Geschlecht der Arbeitskraft</t>
  </si>
  <si>
    <t>Arbeitsplätze Vollzeit (90% und mehr) nach Wirtschaftszweig, Staatsbürgerschaft und Geschlecht der Arbeitskraft</t>
  </si>
  <si>
    <t>Arbeitsplätze Teilzeit (50% bis 89%) nach Wirtschaftszweig, Staatsbürgerschaft und Geschlecht der Arbeitskraft</t>
  </si>
  <si>
    <t>Arbeitsplätze Teilzeit (2% bis 49%) nach Wirtschaftszweig, Staatsbürgerschaft und Geschlecht der Arbeitskraft</t>
  </si>
  <si>
    <t>Arbeitsstätten mit Voll- und Teilzeit-Arbeitsplätzen (2% und mehr) nach Wirtschaftszweig und Gemeinde</t>
  </si>
  <si>
    <t>        1794</t>
  </si>
  <si>
    <t>        1266</t>
  </si>
  <si>
    <t>        2823</t>
  </si>
  <si>
    <t>        1720</t>
  </si>
  <si>
    <t>        2440</t>
  </si>
  <si>
    <t>        2348</t>
  </si>
  <si>
    <t>        1449</t>
  </si>
  <si>
    <t>        2722</t>
  </si>
  <si>
    <t>        3145</t>
  </si>
  <si>
    <t>        1083</t>
  </si>
  <si>
    <t>        1153</t>
  </si>
  <si>
    <t>        3915</t>
  </si>
  <si>
    <t>        2321</t>
  </si>
  <si>
    <t>        2982</t>
  </si>
  <si>
    <t>        1697</t>
  </si>
  <si>
    <t>        2652</t>
  </si>
  <si>
    <t>        1909</t>
  </si>
  <si>
    <t>        1172</t>
  </si>
  <si>
    <t>        1411</t>
  </si>
  <si>
    <t>        1195</t>
  </si>
  <si>
    <t>        1554</t>
  </si>
  <si>
    <t>Arbeitsstätten mit Vollzeit-Arbeitsplätzen (90% und mehr) nach Wirtschaftszweig und Gemeinde</t>
  </si>
  <si>
    <t>        1614</t>
  </si>
  <si>
    <t>        1078</t>
  </si>
  <si>
    <t>        2515</t>
  </si>
  <si>
    <t>        1545</t>
  </si>
  <si>
    <t>        2320</t>
  </si>
  <si>
    <t>        2249</t>
  </si>
  <si>
    <t>        1209</t>
  </si>
  <si>
    <t>        2280</t>
  </si>
  <si>
    <t>        1915</t>
  </si>
  <si>
    <t>        2902</t>
  </si>
  <si>
    <t>        1715</t>
  </si>
  <si>
    <t>        1795</t>
  </si>
  <si>
    <t>        1039</t>
  </si>
  <si>
    <t>        1458</t>
  </si>
  <si>
    <t>        1243</t>
  </si>
  <si>
    <t>Arbeitsstätten mit Teilzeit-Arbeitsplätzen (50% bis 89%) nach Wirtschaftszweig und Gemeinde</t>
  </si>
  <si>
    <t>Arbeitsstätten mit Teilzeit-Arbeitsplätzen (2% bis 49%) nach Wirtschaftszweig und Gemeinde</t>
  </si>
  <si>
    <t>Unternehmen nach Wirtschaftszweig und Grössenklasse</t>
  </si>
  <si>
    <t>1 bis 9</t>
  </si>
  <si>
    <t>10 bis 49</t>
  </si>
  <si>
    <t>50 bis 249</t>
  </si>
  <si>
    <t>250+</t>
  </si>
  <si>
    <t>Unternehmen</t>
  </si>
  <si>
    <t>Vollzeitäquivalente nach Wirtschaftszweig und Gemeinde</t>
  </si>
  <si>
    <t>Arbeitsverhältnisse mit einem Beschäftigungsgrad von 2% und mehr</t>
  </si>
  <si>
    <t>        1711</t>
  </si>
  <si>
    <t>        2691</t>
  </si>
  <si>
    <t>        1652</t>
  </si>
  <si>
    <t>        2394</t>
  </si>
  <si>
    <t>        2314</t>
  </si>
  <si>
    <t>        1338</t>
  </si>
  <si>
    <t>        2444</t>
  </si>
  <si>
    <t>        2389</t>
  </si>
  <si>
    <t>        3412</t>
  </si>
  <si>
    <t>        2019</t>
  </si>
  <si>
    <t>        1360</t>
  </si>
  <si>
    <t>        1904</t>
  </si>
  <si>
    <t>        1544</t>
  </si>
  <si>
    <t>        1023</t>
  </si>
  <si>
    <t>        1079</t>
  </si>
  <si>
    <t>Vollzeitäquivalente nach Wirtschaftszweig, Staatsbürgerschaft, Wohnsitz und Geschlecht</t>
  </si>
  <si>
    <t>Vollzeitäquivalente</t>
  </si>
  <si>
    <t>Zupendler Voll- und Teilzeit (2% und mehr) nach Wohnsitz und Arbeitsgemeinde</t>
  </si>
  <si>
    <t>Graubünden</t>
  </si>
  <si>
    <t>Landquart</t>
  </si>
  <si>
    <t>Plessur</t>
  </si>
  <si>
    <t>St.Gallen</t>
  </si>
  <si>
    <t>Rheintal</t>
  </si>
  <si>
    <t>Rorschach</t>
  </si>
  <si>
    <t>Sarganserland</t>
  </si>
  <si>
    <t>See-Gaster</t>
  </si>
  <si>
    <t>Toggenburg</t>
  </si>
  <si>
    <t>Werdenberg</t>
  </si>
  <si>
    <t>Wil</t>
  </si>
  <si>
    <t>Appenzell Ausserrhoden</t>
  </si>
  <si>
    <t>Appenzell Innerrhoden</t>
  </si>
  <si>
    <t>Schwyz</t>
  </si>
  <si>
    <t>Thurgau</t>
  </si>
  <si>
    <t>Zürich</t>
  </si>
  <si>
    <t>Andere Kantone</t>
  </si>
  <si>
    <t>Vorarlberg</t>
  </si>
  <si>
    <t>Bludenz</t>
  </si>
  <si>
    <t>Bregenz</t>
  </si>
  <si>
    <t>Dornbirn</t>
  </si>
  <si>
    <t>Feldkirch</t>
  </si>
  <si>
    <t>Andere Bundesländer</t>
  </si>
  <si>
    <t>Zupendler Voll- und Teilzeit (2% und mehr) nach Staatsbürgerschaft, Wohnsitz und Geschlecht</t>
  </si>
  <si>
    <t>in Liechtenstein beschäftigte Zupendler aus dem Ausland</t>
  </si>
  <si>
    <t>Zupendler Voll- und Teilzeit (2% und mehr) nach Wirtschaftszweig, Arbeitsgemeinde und Geschlecht</t>
  </si>
  <si>
    <t>Zupendler Voll- und Teilzeit (2% und mehr) aus der Schweiz</t>
  </si>
  <si>
    <t>nach Wirtschaftszweig, Arbeitsgemeinde und Geschlecht</t>
  </si>
  <si>
    <t>Zupendler Voll- und Teilzeit (2% und mehr) aus Österreich</t>
  </si>
  <si>
    <t>Zupendler Voll- und Teilzeit (2% und mehr) aus Deutschland</t>
  </si>
  <si>
    <t>Zupendler Voll- und Teilzeit (2% und mehr) aus anderen Ländern nach Wirtschaftszweig, Arbeitsgemeinde und Geschlecht</t>
  </si>
  <si>
    <t>Wegpendler Voll- und Teilzeit (2% und mehr) nach Arbeitsland und Wohngemeinde</t>
  </si>
  <si>
    <t>Wohngemeinde</t>
  </si>
  <si>
    <t>Wegpendler Voll- und Teilzeit (2% und mehr) nach Wirtschaftszweig und Geschlecht</t>
  </si>
  <si>
    <t>in Liechtenstein wohnhafte Wegpendler</t>
  </si>
  <si>
    <t>Wegpendler Vollzeit (90% und mehr) nach Wirtschaftszweig und Geschlecht</t>
  </si>
  <si>
    <t>Wegpendler Teilzeit (50% bis 89%) nach Wirtschaftszweig und Geschlecht</t>
  </si>
  <si>
    <t>Wegpendler Teilzeit (2% bis 49%) nach Wirtschaftszweig und Geschlecht</t>
  </si>
  <si>
    <t>Wegpendler Voll- und Teilzeit (2% und mehr) nach Alter und Geschlecht</t>
  </si>
  <si>
    <t>Staatsbürgerschaft</t>
  </si>
  <si>
    <t>Tabelle 1.6</t>
  </si>
  <si>
    <t>Tabelle 1.7</t>
  </si>
  <si>
    <t>Tabelle 1.8</t>
  </si>
  <si>
    <t>Tabelle 1.9</t>
  </si>
  <si>
    <t>Tabelle 1.14</t>
  </si>
  <si>
    <t>Tabelle 1.15</t>
  </si>
  <si>
    <t>Tabelle 1.16</t>
  </si>
  <si>
    <t>Tabelle 1.17</t>
  </si>
  <si>
    <t>Tabelle 2.1</t>
  </si>
  <si>
    <t>Arbeitsplätze Voll- und Teilzeit (2% und mehr) nach Wirtschaftszweig, Wohnsitz und Geschlecht der Arbeitskraft</t>
  </si>
  <si>
    <t>Tabelle 2.2</t>
  </si>
  <si>
    <t>Arbeitsplätze Vollzeit (90% und mehr) nach Wirtschaftszweig, Wohnsitz und Geschlecht der Arbeitskraft</t>
  </si>
  <si>
    <t>Tabelle 2.3</t>
  </si>
  <si>
    <t>Arbeitsplätze Teilzeit (50% bis 89%) nach Wirtschaftszweig, Wohnsitz und Geschlecht der Arbeitskraft</t>
  </si>
  <si>
    <t>Tabelle 2.4</t>
  </si>
  <si>
    <t>Arbeitsplätze Teilzeit (2% bis 49%) nach Wirtschaftszweig, Wohnsitz und Geschlecht der Arbeitskraft</t>
  </si>
  <si>
    <t>Tabelle 2.5</t>
  </si>
  <si>
    <t>Tabelle 2.6</t>
  </si>
  <si>
    <t>Tabelle 2.7</t>
  </si>
  <si>
    <t>Tabelle 2.8</t>
  </si>
  <si>
    <t>Tabelle 3.1</t>
  </si>
  <si>
    <t>Tabelle 3.2</t>
  </si>
  <si>
    <t>Tabelle 3.3</t>
  </si>
  <si>
    <t>Tabelle 3.4</t>
  </si>
  <si>
    <t> 3</t>
  </si>
  <si>
    <t> 5</t>
  </si>
  <si>
    <t> 1</t>
  </si>
  <si>
    <t> 8</t>
  </si>
  <si>
    <t> 6</t>
  </si>
  <si>
    <t> 7</t>
  </si>
  <si>
    <t> 4</t>
  </si>
  <si>
    <t> 2</t>
  </si>
  <si>
    <t> 9</t>
  </si>
  <si>
    <t>Tabelle 3.5</t>
  </si>
  <si>
    <t>Tabelle 4.1</t>
  </si>
  <si>
    <t>Tabelle 4.2</t>
  </si>
  <si>
    <t>Tabelle 5.1</t>
  </si>
  <si>
    <t>Tabelle 5.3</t>
  </si>
  <si>
    <t>Tabelle 5.4</t>
  </si>
  <si>
    <t>Tabelle 5.5</t>
  </si>
  <si>
    <t>Tabelle 5.6</t>
  </si>
  <si>
    <t>Tabelle 5.7</t>
  </si>
  <si>
    <t>Tabelle 6.2</t>
  </si>
  <si>
    <t>Tabelle 6.1</t>
  </si>
  <si>
    <t>Arbeitsland</t>
  </si>
  <si>
    <t>Tabelle 6.3</t>
  </si>
  <si>
    <t>Tabelle 6.4</t>
  </si>
  <si>
    <t>Tabelle 6.5</t>
  </si>
  <si>
    <t>Tabelle 6.6</t>
  </si>
  <si>
    <t>Erläuterung zur Tabelle:</t>
  </si>
  <si>
    <t xml:space="preserve">   Arbeitsland: nach Land, Kanton/ Bundesland und Bezirk</t>
  </si>
  <si>
    <t xml:space="preserve">   Wohnsitz: nach Land des Wohnsitzes, Kanton/ Bundesland und Bezirk</t>
  </si>
  <si>
    <t>Bevölkerung und Beschäftigte (Voll- und Teilzeit) seit 1880</t>
  </si>
  <si>
    <t>Wohnbevölkerung</t>
  </si>
  <si>
    <t>Erwerbstätige Wohnbevölkerung</t>
  </si>
  <si>
    <t>Zupendler</t>
  </si>
  <si>
    <t>Beschäftigte am Jahresende</t>
  </si>
  <si>
    <t>Jahr</t>
  </si>
  <si>
    <t>davon Wegpendler</t>
  </si>
  <si>
    <t>davon Ausländer</t>
  </si>
  <si>
    <t>*</t>
  </si>
  <si>
    <t>Einwohner</t>
  </si>
  <si>
    <t>Erläuterung zu den Tabellen:</t>
  </si>
  <si>
    <t xml:space="preserve">Die Zupendlerzahl im Jahre 1997 wurde nachträglich korrigiert (teilweise gerechnet). </t>
  </si>
  <si>
    <t>Die Zupendlerzahlen in den Jahren 1930, 1942, 1950 und 1960 beruhen auf Schätzungen.</t>
  </si>
  <si>
    <t>Bis 2009: Beschäftigte mit einem Beschäftigungsgrad von 15% und mehr.</t>
  </si>
  <si>
    <t>Ab 2010: Beschäftigte mit einem Beschäftigungsgrad von 2% und mehr.</t>
  </si>
  <si>
    <t>Beschäftigte (Voll- und Teilzeit) nach Wirtschaftssektor seit 1980</t>
  </si>
  <si>
    <r>
      <t>Sektor 1</t>
    </r>
    <r>
      <rPr>
        <sz val="10"/>
        <rFont val="Arial"/>
        <family val="2"/>
      </rPr>
      <t xml:space="preserve"> </t>
    </r>
  </si>
  <si>
    <t>Landwirtschaft</t>
  </si>
  <si>
    <t>Industrie</t>
  </si>
  <si>
    <t>Dienstleistungen</t>
  </si>
  <si>
    <t>Die Anzahl der Beschäftigten in den Jahren 1995, 1996 und 1997 wurde nachträglich korrigiert (teilweise gerechnet).</t>
  </si>
  <si>
    <t>Ab dem Jahr 2008 sind die Sektoren gemäss NOGA 2008 erfasst.</t>
  </si>
  <si>
    <t>Zupendler (Voll- und Teilzeit) nach Wohnsitz seit 1980</t>
  </si>
  <si>
    <t>.</t>
  </si>
  <si>
    <t>Die Anzahl der Zupendler in den Jahren 1995, 1996 und 1997 wurde nachträglich korrigiert (teilweise gerechnet).</t>
  </si>
  <si>
    <t>Bis 2009: Zupendler mit einem Beschäftigungsgrad von 15% und mehr.</t>
  </si>
  <si>
    <t>Ab 2010: Zupendler mit einem Beschäftigungsgrad von 2% und mehr.</t>
  </si>
  <si>
    <t>Zupendler (Voll- und Teilzeit) nach Wirtschaftssektor seit 1980</t>
  </si>
  <si>
    <t xml:space="preserve">Sektor 3 </t>
  </si>
  <si>
    <t>Beschäftigte (Voll- und Teilzeit) nach Staatsbürgerschaft und Wohnsitz seit 2009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</si>
  <si>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</si>
  <si>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</si>
  <si>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</si>
  <si>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</si>
  <si>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</si>
  <si>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</si>
  <si>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</si>
  <si>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</si>
  <si>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</si>
  <si>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</si>
  <si>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EWR 30</t>
  </si>
  <si>
    <t>EWR 31</t>
  </si>
  <si>
    <t>Erwerbstätige ansässig in LI</t>
  </si>
  <si>
    <t>davon Liechtensteiner</t>
  </si>
  <si>
    <t>davon EWR-Bürger</t>
  </si>
  <si>
    <t>davon CH-Bürger</t>
  </si>
  <si>
    <t>davon Drittausländer</t>
  </si>
  <si>
    <t>Wegpendler ins Ausland</t>
  </si>
  <si>
    <t>davon EU/EWR-Bürger</t>
  </si>
  <si>
    <r>
      <t>Zupendler insgesamt</t>
    </r>
    <r>
      <rPr>
        <b/>
        <vertAlign val="superscript"/>
        <sz val="10"/>
        <rFont val="Arial"/>
        <family val="2"/>
      </rPr>
      <t xml:space="preserve"> </t>
    </r>
  </si>
  <si>
    <t>aus Österreich</t>
  </si>
  <si>
    <t>aus der Schweiz</t>
  </si>
  <si>
    <t xml:space="preserve">aus anderen Staaten </t>
  </si>
  <si>
    <t>Beschäftigte insgesamt</t>
  </si>
  <si>
    <t>Übersicht Arbeitsstätten und Arbeitsplätze seit 2009</t>
  </si>
  <si>
    <t>Veränderung zum Vorjahr</t>
  </si>
  <si>
    <t>Arbeitsstätten</t>
  </si>
  <si>
    <t>Sektor 1 (Landwirtschaft)</t>
  </si>
  <si>
    <t>Sektor 2 (Industrie)</t>
  </si>
  <si>
    <t>Sektor 3 (Dienstleistungen)</t>
  </si>
  <si>
    <t>davon Private Haushalte</t>
  </si>
  <si>
    <t>Vollzeit (90 - 100%)</t>
  </si>
  <si>
    <t>Teilzeit 1 (50 - 89%)</t>
  </si>
  <si>
    <t>Teilzeit 2 (2 - 49%)</t>
  </si>
  <si>
    <t>Arbeitsplätze seit 2009</t>
  </si>
  <si>
    <t>nach Wohnsitz der Arbeitskraft und Standortgemeinde</t>
  </si>
  <si>
    <t>Arbeitsplätze (Voll- und Teilzeit)</t>
  </si>
  <si>
    <t>Wohnsitz Inland (Einwohner)</t>
  </si>
  <si>
    <t>Wohnsitz Ausland (Zupendler)</t>
  </si>
  <si>
    <t>Standortgemeinde</t>
  </si>
  <si>
    <t>Vollzeitäquivalente seit 2009 - Verteilung der Personalressourcen</t>
  </si>
  <si>
    <t>nach Sektor, Landschaft und Geschlecht</t>
  </si>
  <si>
    <t>Oberland</t>
  </si>
  <si>
    <t>Unterland</t>
  </si>
  <si>
    <t>Frauenanteil</t>
  </si>
  <si>
    <t>Werte gerundet.</t>
  </si>
  <si>
    <t>Bis 2009: Arbeitsverhältnisse mit einem Beschäftigungsgrad von 15% und mehr.</t>
  </si>
  <si>
    <t>Ab 2010: Arbeitsverhältnisse mit einem Beschäftigungsgrad von 2% und mehr.</t>
  </si>
  <si>
    <t>Tabelle 7.1</t>
  </si>
  <si>
    <t>Tabelle 7.2</t>
  </si>
  <si>
    <t>Tabelle 7.3</t>
  </si>
  <si>
    <t>Tabelle 7.4</t>
  </si>
  <si>
    <t>Tabelle 7.5</t>
  </si>
  <si>
    <t>Tabelle 7.6</t>
  </si>
  <si>
    <t>Tabelle 7.7</t>
  </si>
  <si>
    <t>Tabelle 7.8</t>
  </si>
  <si>
    <t>Unternehmen nach Wirtschaftssektor seit 2009</t>
  </si>
  <si>
    <t>Wirtschaftssektor</t>
  </si>
  <si>
    <t>Grössenklasse</t>
  </si>
  <si>
    <t>1 - 9 Beschäftigte (Voll- und Teilzeit)</t>
  </si>
  <si>
    <t>10 - 49 Beschäftigte (Voll- und Teilzeit)</t>
  </si>
  <si>
    <t>50 - 249 Beschäftigte (Voll- und Teilzeit)</t>
  </si>
  <si>
    <t>250+ Beschäftigte (Voll- und Teilzeit)</t>
  </si>
  <si>
    <t>Beschäftige der Unternehmen nach Wirtschaftssektor seit 2009</t>
  </si>
  <si>
    <t>Durchschnittliche Anzahl Beschäftigte der Unternehmen nach Wirtschaftssektor seit 2009</t>
  </si>
  <si>
    <t>Tabelle 7.9</t>
  </si>
  <si>
    <t>Tabelle 7.10</t>
  </si>
  <si>
    <t>Tabelle 7.11</t>
  </si>
  <si>
    <t>Tabelle 7.12</t>
  </si>
  <si>
    <t> 10</t>
  </si>
  <si>
    <t> 24</t>
  </si>
  <si>
    <t> 15</t>
  </si>
  <si>
    <t> 16</t>
  </si>
  <si>
    <t> 40</t>
  </si>
  <si>
    <t> 14</t>
  </si>
  <si>
    <t> 19</t>
  </si>
  <si>
    <t> 13</t>
  </si>
  <si>
    <t> 32</t>
  </si>
  <si>
    <t> 12</t>
  </si>
  <si>
    <t> 34</t>
  </si>
  <si>
    <t> 52</t>
  </si>
  <si>
    <t> 27</t>
  </si>
  <si>
    <t> 11</t>
  </si>
  <si>
    <t> 47</t>
  </si>
  <si>
    <t> 21</t>
  </si>
  <si>
    <t> 20</t>
  </si>
  <si>
    <t> 42</t>
  </si>
  <si>
    <t> 84</t>
  </si>
  <si>
    <t> 97</t>
  </si>
  <si>
    <t> 53</t>
  </si>
  <si>
    <t> 60</t>
  </si>
  <si>
    <t> 51</t>
  </si>
  <si>
    <t> 33</t>
  </si>
  <si>
    <t> 74</t>
  </si>
  <si>
    <t> 17</t>
  </si>
  <si>
    <t> 35</t>
  </si>
  <si>
    <t> 58</t>
  </si>
  <si>
    <t> 45</t>
  </si>
  <si>
    <t> 46</t>
  </si>
  <si>
    <t> 99</t>
  </si>
  <si>
    <t> 25</t>
  </si>
  <si>
    <t> 86</t>
  </si>
  <si>
    <t> 48</t>
  </si>
  <si>
    <t> 29</t>
  </si>
  <si>
    <t> 39</t>
  </si>
  <si>
    <t> 28</t>
  </si>
  <si>
    <t> 61</t>
  </si>
  <si>
    <t> 36</t>
  </si>
  <si>
    <t> 49</t>
  </si>
  <si>
    <t> 26</t>
  </si>
  <si>
    <t> 55</t>
  </si>
  <si>
    <t> 18</t>
  </si>
  <si>
    <t> 30</t>
  </si>
  <si>
    <t> 44</t>
  </si>
  <si>
    <t> 22</t>
  </si>
  <si>
    <t> 54</t>
  </si>
  <si>
    <t> 75</t>
  </si>
  <si>
    <t> 81</t>
  </si>
  <si>
    <t> 31</t>
  </si>
  <si>
    <t> 91</t>
  </si>
  <si>
    <t> 23</t>
  </si>
  <si>
    <t> 68</t>
  </si>
  <si>
    <t> 95</t>
  </si>
  <si>
    <t> 82</t>
  </si>
  <si>
    <t> 76</t>
  </si>
  <si>
    <t> 66</t>
  </si>
  <si>
    <t> 59</t>
  </si>
  <si>
    <t> 62</t>
  </si>
  <si>
    <t> 56</t>
  </si>
  <si>
    <t> 88</t>
  </si>
  <si>
    <t> 67</t>
  </si>
  <si>
    <t> 87</t>
  </si>
  <si>
    <t> 43</t>
  </si>
  <si>
    <t> 57</t>
  </si>
  <si>
    <t> 41</t>
  </si>
  <si>
    <t> 80</t>
  </si>
  <si>
    <t> 73</t>
  </si>
  <si>
    <t> 65</t>
  </si>
  <si>
    <t> 72</t>
  </si>
  <si>
    <t> 93</t>
  </si>
  <si>
    <t> 79</t>
  </si>
  <si>
    <t> 70</t>
  </si>
  <si>
    <t> 96</t>
  </si>
  <si>
    <t> 63</t>
  </si>
  <si>
    <t> 98</t>
  </si>
  <si>
    <t> 37</t>
  </si>
  <si>
    <t>  9</t>
  </si>
  <si>
    <t>  5</t>
  </si>
  <si>
    <t>  1</t>
  </si>
  <si>
    <t>  6</t>
  </si>
  <si>
    <t>  7</t>
  </si>
  <si>
    <t>  4</t>
  </si>
  <si>
    <t>  0</t>
  </si>
  <si>
    <t>  2</t>
  </si>
  <si>
    <t>  3</t>
  </si>
  <si>
    <t> 64</t>
  </si>
  <si>
    <t> 92</t>
  </si>
  <si>
    <t> 50</t>
  </si>
  <si>
    <t> 77</t>
  </si>
  <si>
    <t>  8</t>
  </si>
  <si>
    <t> 83</t>
  </si>
  <si>
    <t> 38</t>
  </si>
  <si>
    <t> 94</t>
  </si>
  <si>
    <t> 78</t>
  </si>
  <si>
    <t> 90</t>
  </si>
  <si>
    <t> 71</t>
  </si>
  <si>
    <t> 69</t>
  </si>
  <si>
    <t>Titel</t>
  </si>
  <si>
    <t>1 Beschäftigte</t>
  </si>
  <si>
    <t>Tabelle 1.5</t>
  </si>
  <si>
    <t>Tabelle 1.10</t>
  </si>
  <si>
    <t>Tabelle 1.11</t>
  </si>
  <si>
    <t>Tabelle 1.12</t>
  </si>
  <si>
    <t>Tabelle 1.13</t>
  </si>
  <si>
    <t>2 Arbeitsplätze</t>
  </si>
  <si>
    <t>Arbeitsplätze Teilzeit (2% bis 49%)  nach Wirtschaftszweig, Staatsbürgerschaft und Geschlecht der Arbeitskraft</t>
  </si>
  <si>
    <t>3 Arbeitsstätten und Unternehmen</t>
  </si>
  <si>
    <t>Unternehmen nach Wirtschaftszweig und Grössenklasse der Arbeitsplätze</t>
  </si>
  <si>
    <t>4 Vollzeitäquivalente</t>
  </si>
  <si>
    <t>5 Zupendelnde</t>
  </si>
  <si>
    <t>Tabelle 5.2</t>
  </si>
  <si>
    <t>Zupendler Voll- und Teilzeit (2% und mehr) aus der Schweiz nach Wirtschaftszweig, Arbeitsgemeinde und Geschlecht</t>
  </si>
  <si>
    <t>Zupendler Voll- und Teilzeit (2% und mehr) aus Österreich nach Wirtschaftszweig, Arbeitsgemeinde und Geschlecht</t>
  </si>
  <si>
    <t>Zupendler Voll- und Teilzeit (2% und mehr) aus Deutschland nach Wirtschaftszweig, Arbeitsgemeinde und Geschlecht</t>
  </si>
  <si>
    <t>6 Wegpendelnde</t>
  </si>
  <si>
    <t>7 Zeitreihen</t>
  </si>
  <si>
    <t>Beschäftigte (Voll- und Teilzeit) - nach Wirtschaftssektor seit 1980 im Ganzen und in Prozent</t>
  </si>
  <si>
    <t>Zupendler (Voll- und Teilzeit) nach Wirtschaftssektor seit 1980 im Ganzen und in Prozent</t>
  </si>
  <si>
    <t>Beschäftigungsstatistik 31.12.2018</t>
  </si>
  <si>
    <t>Tabellen</t>
  </si>
  <si>
    <t>Vollzeitäquivalente (VZÄ) nach Wirtschaftszweig und Gemeinde</t>
  </si>
  <si>
    <t>Unternehmen nach Grössenklasse der Arbeitsplätze seit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</si>
</sst>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0.0%\ "/>
    <numFmt numFmtId="166" formatCode="#,##0\ \ "/>
    <numFmt numFmtId="167" formatCode="#\ ##0"/>
    <numFmt numFmtId="168" formatCode="0%\ "/>
    <numFmt numFmtId="169" formatCode="0.0"/>
    <numFmt numFmtId="170" formatCode="0.0%"/>
    <numFmt numFmtId="171" formatCode="0_ ;\-0\ "/>
    <numFmt numFmtId="172" formatCode="0.0_ ;\-0.0\ "/>
  </numFmts>
  <fonts count="3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2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</font>
    <font>
      <b/>
      <sz val="1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DAF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0" fillId="10" borderId="0" applyNumberFormat="0" applyBorder="0" applyAlignment="0" applyProtection="0"/>
    <xf numFmtId="0" fontId="20" fillId="26" borderId="0" applyNumberFormat="0" applyBorder="0" applyAlignment="0" applyProtection="0"/>
    <xf numFmtId="0" fontId="22" fillId="0" borderId="0" applyNumberFormat="0" applyFill="0" applyBorder="0" applyAlignment="0" applyProtection="0"/>
    <xf numFmtId="0" fontId="12" fillId="6" borderId="4" applyNumberFormat="0" applyAlignment="0" applyProtection="0"/>
    <xf numFmtId="0" fontId="19" fillId="0" borderId="9" applyNumberFormat="0" applyFill="0" applyAlignment="0" applyProtection="0"/>
    <xf numFmtId="0" fontId="9" fillId="3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" fillId="5" borderId="0" applyNumberFormat="0" applyBorder="0" applyAlignment="0" applyProtection="0"/>
    <xf numFmtId="0" fontId="27" fillId="9" borderId="8" applyNumberFormat="0" applyFont="0" applyAlignment="0" applyProtection="0"/>
    <xf numFmtId="0" fontId="4" fillId="9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" fillId="0" borderId="0"/>
    <xf numFmtId="0" fontId="24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5" fillId="0" borderId="0"/>
  </cellStyleXfs>
  <cellXfs count="242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top" wrapText="1"/>
    </xf>
    <xf numFmtId="0" fontId="23" fillId="2" borderId="0" xfId="0" applyFont="1" applyFill="1" applyAlignment="1"/>
    <xf numFmtId="0" fontId="1" fillId="2" borderId="0" xfId="0" applyFont="1" applyFill="1" applyAlignment="1">
      <alignment horizontal="left" vertical="top" wrapText="1"/>
    </xf>
    <xf numFmtId="0" fontId="0" fillId="0" borderId="0" xfId="0" applyAlignment="1"/>
    <xf numFmtId="0" fontId="26" fillId="0" borderId="10" xfId="44" applyFont="1" applyFill="1" applyBorder="1" applyAlignment="1">
      <alignment vertical="top"/>
    </xf>
    <xf numFmtId="0" fontId="24" fillId="0" borderId="0" xfId="80" applyFont="1" applyFill="1"/>
    <xf numFmtId="0" fontId="24" fillId="0" borderId="0" xfId="80" applyFont="1" applyFill="1" applyBorder="1" applyAlignment="1"/>
    <xf numFmtId="0" fontId="24" fillId="0" borderId="0" xfId="80" applyFont="1" applyFill="1" applyBorder="1"/>
    <xf numFmtId="41" fontId="29" fillId="34" borderId="12" xfId="80" applyNumberFormat="1" applyFont="1" applyFill="1" applyBorder="1" applyAlignment="1">
      <alignment horizontal="right" vertical="center"/>
    </xf>
    <xf numFmtId="0" fontId="29" fillId="34" borderId="12" xfId="80" applyFont="1" applyFill="1" applyBorder="1" applyAlignment="1">
      <alignment horizontal="right" vertical="center"/>
    </xf>
    <xf numFmtId="41" fontId="24" fillId="34" borderId="12" xfId="80" applyNumberFormat="1" applyFont="1" applyFill="1" applyBorder="1" applyAlignment="1">
      <alignment horizontal="center" vertical="center"/>
    </xf>
    <xf numFmtId="0" fontId="24" fillId="34" borderId="12" xfId="80" applyFont="1" applyFill="1" applyBorder="1"/>
    <xf numFmtId="0" fontId="24" fillId="34" borderId="12" xfId="80" applyFont="1" applyFill="1" applyBorder="1" applyAlignment="1">
      <alignment horizontal="right" vertical="center"/>
    </xf>
    <xf numFmtId="0" fontId="24" fillId="34" borderId="12" xfId="80" applyFont="1" applyFill="1" applyBorder="1" applyAlignment="1">
      <alignment horizontal="center" vertical="center"/>
    </xf>
    <xf numFmtId="0" fontId="24" fillId="0" borderId="10" xfId="80" applyFont="1" applyFill="1" applyBorder="1" applyAlignment="1">
      <alignment horizontal="left"/>
    </xf>
    <xf numFmtId="1" fontId="24" fillId="0" borderId="0" xfId="80" applyNumberFormat="1" applyFont="1" applyFill="1" applyBorder="1" applyAlignment="1">
      <alignment horizontal="right"/>
    </xf>
    <xf numFmtId="165" fontId="24" fillId="0" borderId="13" xfId="80" applyNumberFormat="1" applyFont="1" applyFill="1" applyBorder="1" applyAlignment="1">
      <alignment horizontal="right"/>
    </xf>
    <xf numFmtId="0" fontId="24" fillId="0" borderId="0" xfId="80" applyFont="1" applyFill="1" applyAlignment="1"/>
    <xf numFmtId="0" fontId="24" fillId="0" borderId="11" xfId="80" applyFont="1" applyFill="1" applyBorder="1" applyAlignment="1">
      <alignment horizontal="left"/>
    </xf>
    <xf numFmtId="1" fontId="24" fillId="0" borderId="12" xfId="80" applyNumberFormat="1" applyFont="1" applyFill="1" applyBorder="1" applyAlignment="1">
      <alignment horizontal="right"/>
    </xf>
    <xf numFmtId="165" fontId="24" fillId="0" borderId="14" xfId="80" applyNumberFormat="1" applyFont="1" applyFill="1" applyBorder="1" applyAlignment="1">
      <alignment horizontal="right"/>
    </xf>
    <xf numFmtId="49" fontId="24" fillId="0" borderId="0" xfId="80" applyNumberFormat="1" applyFont="1" applyFill="1" applyBorder="1" applyAlignment="1">
      <alignment horizontal="center"/>
    </xf>
    <xf numFmtId="41" fontId="24" fillId="0" borderId="0" xfId="80" applyNumberFormat="1" applyFont="1" applyFill="1" applyBorder="1" applyAlignment="1">
      <alignment horizontal="right"/>
    </xf>
    <xf numFmtId="166" fontId="24" fillId="0" borderId="0" xfId="80" applyNumberFormat="1" applyFont="1" applyFill="1" applyBorder="1" applyAlignment="1">
      <alignment horizontal="right"/>
    </xf>
    <xf numFmtId="0" fontId="24" fillId="0" borderId="0" xfId="80" applyFont="1" applyFill="1" applyBorder="1" applyAlignment="1">
      <alignment horizontal="center" vertical="center"/>
    </xf>
    <xf numFmtId="1" fontId="24" fillId="0" borderId="10" xfId="80" applyNumberFormat="1" applyFont="1" applyFill="1" applyBorder="1" applyAlignment="1">
      <alignment horizontal="left"/>
    </xf>
    <xf numFmtId="0" fontId="30" fillId="0" borderId="0" xfId="80" applyFont="1" applyFill="1" applyAlignment="1"/>
    <xf numFmtId="1" fontId="24" fillId="0" borderId="0" xfId="80" applyNumberFormat="1" applyFont="1" applyFill="1" applyBorder="1"/>
    <xf numFmtId="1" fontId="24" fillId="0" borderId="0" xfId="80" applyNumberFormat="1" applyFont="1" applyFill="1" applyAlignment="1"/>
    <xf numFmtId="1" fontId="24" fillId="0" borderId="11" xfId="80" applyNumberFormat="1" applyFont="1" applyFill="1" applyBorder="1" applyAlignment="1">
      <alignment horizontal="left"/>
    </xf>
    <xf numFmtId="1" fontId="24" fillId="0" borderId="12" xfId="80" applyNumberFormat="1" applyFont="1" applyFill="1" applyBorder="1"/>
    <xf numFmtId="0" fontId="24" fillId="0" borderId="0" xfId="80" applyFont="1" applyFill="1" applyBorder="1" applyAlignment="1">
      <alignment horizontal="center"/>
    </xf>
    <xf numFmtId="167" fontId="24" fillId="0" borderId="0" xfId="80" applyNumberFormat="1" applyFont="1" applyFill="1" applyBorder="1" applyAlignment="1">
      <alignment horizontal="right"/>
    </xf>
    <xf numFmtId="167" fontId="24" fillId="0" borderId="0" xfId="80" applyNumberFormat="1" applyFont="1" applyFill="1" applyBorder="1"/>
    <xf numFmtId="165" fontId="24" fillId="0" borderId="0" xfId="80" applyNumberFormat="1" applyFont="1" applyFill="1" applyBorder="1" applyAlignment="1">
      <alignment horizontal="center"/>
    </xf>
    <xf numFmtId="0" fontId="24" fillId="0" borderId="0" xfId="80" applyFont="1" applyFill="1" applyAlignment="1">
      <alignment horizontal="center"/>
    </xf>
    <xf numFmtId="41" fontId="24" fillId="0" borderId="0" xfId="80" applyNumberFormat="1" applyFont="1" applyFill="1"/>
    <xf numFmtId="0" fontId="24" fillId="0" borderId="0" xfId="80" applyFont="1"/>
    <xf numFmtId="0" fontId="24" fillId="34" borderId="0" xfId="80" applyFont="1" applyFill="1" applyBorder="1"/>
    <xf numFmtId="165" fontId="24" fillId="34" borderId="12" xfId="80" applyNumberFormat="1" applyFont="1" applyFill="1" applyBorder="1" applyAlignment="1">
      <alignment horizontal="left"/>
    </xf>
    <xf numFmtId="0" fontId="29" fillId="34" borderId="12" xfId="80" applyFont="1" applyFill="1" applyBorder="1" applyAlignment="1">
      <alignment horizontal="left"/>
    </xf>
    <xf numFmtId="0" fontId="24" fillId="34" borderId="12" xfId="80" applyFont="1" applyFill="1" applyBorder="1" applyAlignment="1">
      <alignment horizontal="left" vertical="center"/>
    </xf>
    <xf numFmtId="165" fontId="24" fillId="0" borderId="0" xfId="77" applyNumberFormat="1" applyFont="1" applyFill="1" applyBorder="1" applyAlignment="1">
      <alignment horizontal="right"/>
    </xf>
    <xf numFmtId="1" fontId="29" fillId="0" borderId="0" xfId="80" applyNumberFormat="1" applyFont="1" applyFill="1" applyBorder="1" applyAlignment="1">
      <alignment horizontal="right"/>
    </xf>
    <xf numFmtId="168" fontId="24" fillId="0" borderId="13" xfId="80" applyNumberFormat="1" applyFont="1" applyFill="1" applyBorder="1" applyAlignment="1">
      <alignment horizontal="right"/>
    </xf>
    <xf numFmtId="165" fontId="31" fillId="0" borderId="0" xfId="77" applyNumberFormat="1" applyFont="1" applyFill="1" applyBorder="1" applyAlignment="1">
      <alignment horizontal="right"/>
    </xf>
    <xf numFmtId="165" fontId="24" fillId="0" borderId="12" xfId="77" applyNumberFormat="1" applyFont="1" applyFill="1" applyBorder="1" applyAlignment="1">
      <alignment horizontal="right"/>
    </xf>
    <xf numFmtId="165" fontId="31" fillId="0" borderId="12" xfId="77" applyNumberFormat="1" applyFont="1" applyFill="1" applyBorder="1" applyAlignment="1">
      <alignment horizontal="right"/>
    </xf>
    <xf numFmtId="1" fontId="29" fillId="0" borderId="12" xfId="80" applyNumberFormat="1" applyFont="1" applyFill="1" applyBorder="1" applyAlignment="1">
      <alignment horizontal="right"/>
    </xf>
    <xf numFmtId="168" fontId="24" fillId="0" borderId="14" xfId="80" applyNumberFormat="1" applyFont="1" applyFill="1" applyBorder="1" applyAlignment="1">
      <alignment horizontal="right"/>
    </xf>
    <xf numFmtId="167" fontId="24" fillId="0" borderId="0" xfId="80" applyNumberFormat="1" applyFont="1" applyFill="1" applyBorder="1" applyAlignment="1">
      <alignment horizontal="center"/>
    </xf>
    <xf numFmtId="165" fontId="24" fillId="0" borderId="0" xfId="77" applyNumberFormat="1" applyFont="1" applyFill="1" applyBorder="1" applyAlignment="1">
      <alignment horizontal="center"/>
    </xf>
    <xf numFmtId="10" fontId="32" fillId="0" borderId="0" xfId="80" applyNumberFormat="1" applyFont="1"/>
    <xf numFmtId="165" fontId="24" fillId="0" borderId="0" xfId="77" applyNumberFormat="1" applyFont="1"/>
    <xf numFmtId="165" fontId="29" fillId="34" borderId="12" xfId="80" applyNumberFormat="1" applyFont="1" applyFill="1" applyBorder="1" applyAlignment="1">
      <alignment horizontal="right" vertical="center"/>
    </xf>
    <xf numFmtId="0" fontId="29" fillId="34" borderId="12" xfId="80" applyFont="1" applyFill="1" applyBorder="1" applyAlignment="1">
      <alignment horizontal="right"/>
    </xf>
    <xf numFmtId="0" fontId="24" fillId="0" borderId="10" xfId="80" applyFont="1" applyFill="1" applyBorder="1" applyAlignment="1">
      <alignment horizontal="left" vertical="center"/>
    </xf>
    <xf numFmtId="1" fontId="24" fillId="0" borderId="0" xfId="80" applyNumberFormat="1" applyFont="1" applyFill="1" applyBorder="1" applyAlignment="1">
      <alignment horizontal="right" vertical="center"/>
    </xf>
    <xf numFmtId="1" fontId="24" fillId="0" borderId="0" xfId="80" applyNumberFormat="1" applyFont="1" applyFill="1" applyBorder="1" applyAlignment="1">
      <alignment vertical="center"/>
    </xf>
    <xf numFmtId="1" fontId="24" fillId="0" borderId="0" xfId="87" applyNumberFormat="1" applyFont="1" applyFill="1" applyBorder="1" applyAlignment="1">
      <alignment horizontal="center" vertical="justify"/>
    </xf>
    <xf numFmtId="1" fontId="29" fillId="0" borderId="13" xfId="80" applyNumberFormat="1" applyFont="1" applyFill="1" applyBorder="1" applyAlignment="1">
      <alignment vertical="center"/>
    </xf>
    <xf numFmtId="0" fontId="24" fillId="0" borderId="0" xfId="80" applyFont="1" applyFill="1" applyBorder="1" applyAlignment="1">
      <alignment horizontal="left" vertical="center"/>
    </xf>
    <xf numFmtId="0" fontId="24" fillId="0" borderId="12" xfId="80" applyFont="1" applyFill="1" applyBorder="1" applyAlignment="1">
      <alignment horizontal="left" vertical="center"/>
    </xf>
    <xf numFmtId="1" fontId="24" fillId="0" borderId="12" xfId="80" applyNumberFormat="1" applyFont="1" applyFill="1" applyBorder="1" applyAlignment="1">
      <alignment vertical="center"/>
    </xf>
    <xf numFmtId="1" fontId="29" fillId="0" borderId="14" xfId="80" applyNumberFormat="1" applyFont="1" applyFill="1" applyBorder="1" applyAlignment="1">
      <alignment vertical="center"/>
    </xf>
    <xf numFmtId="1" fontId="29" fillId="0" borderId="0" xfId="80" applyNumberFormat="1" applyFont="1" applyFill="1" applyBorder="1" applyAlignment="1">
      <alignment vertical="center"/>
    </xf>
    <xf numFmtId="0" fontId="24" fillId="34" borderId="0" xfId="80" applyFont="1" applyFill="1" applyBorder="1" applyAlignment="1">
      <alignment horizontal="left"/>
    </xf>
    <xf numFmtId="165" fontId="24" fillId="0" borderId="0" xfId="80" applyNumberFormat="1" applyFont="1" applyFill="1" applyBorder="1" applyAlignment="1">
      <alignment horizontal="right" vertical="center"/>
    </xf>
    <xf numFmtId="1" fontId="29" fillId="0" borderId="0" xfId="80" applyNumberFormat="1" applyFont="1" applyFill="1" applyBorder="1" applyAlignment="1">
      <alignment horizontal="right" vertical="center"/>
    </xf>
    <xf numFmtId="165" fontId="31" fillId="0" borderId="0" xfId="80" applyNumberFormat="1" applyFont="1" applyFill="1" applyBorder="1" applyAlignment="1">
      <alignment horizontal="right" vertical="center"/>
    </xf>
    <xf numFmtId="169" fontId="24" fillId="0" borderId="0" xfId="80" applyNumberFormat="1" applyFont="1"/>
    <xf numFmtId="1" fontId="24" fillId="0" borderId="12" xfId="80" applyNumberFormat="1" applyFont="1" applyFill="1" applyBorder="1" applyAlignment="1">
      <alignment horizontal="right" vertical="center"/>
    </xf>
    <xf numFmtId="165" fontId="24" fillId="0" borderId="12" xfId="80" applyNumberFormat="1" applyFont="1" applyFill="1" applyBorder="1" applyAlignment="1">
      <alignment horizontal="right" vertical="center"/>
    </xf>
    <xf numFmtId="165" fontId="31" fillId="0" borderId="12" xfId="80" applyNumberFormat="1" applyFont="1" applyFill="1" applyBorder="1" applyAlignment="1">
      <alignment horizontal="right" vertical="center"/>
    </xf>
    <xf numFmtId="1" fontId="29" fillId="0" borderId="12" xfId="80" applyNumberFormat="1" applyFont="1" applyFill="1" applyBorder="1" applyAlignment="1">
      <alignment horizontal="right" vertical="center"/>
    </xf>
    <xf numFmtId="1" fontId="24" fillId="0" borderId="0" xfId="80" applyNumberFormat="1" applyFont="1"/>
    <xf numFmtId="49" fontId="29" fillId="34" borderId="12" xfId="80" applyNumberFormat="1" applyFont="1" applyFill="1" applyBorder="1" applyAlignment="1">
      <alignment horizontal="right" vertical="center"/>
    </xf>
    <xf numFmtId="49" fontId="24" fillId="34" borderId="17" xfId="80" applyNumberFormat="1" applyFont="1" applyFill="1" applyBorder="1" applyAlignment="1">
      <alignment horizontal="left" vertical="center"/>
    </xf>
    <xf numFmtId="49" fontId="24" fillId="34" borderId="15" xfId="80" applyNumberFormat="1" applyFont="1" applyFill="1" applyBorder="1" applyAlignment="1">
      <alignment horizontal="left" vertical="center"/>
    </xf>
    <xf numFmtId="0" fontId="29" fillId="0" borderId="10" xfId="80" applyFont="1" applyFill="1" applyBorder="1" applyAlignment="1">
      <alignment vertical="center"/>
    </xf>
    <xf numFmtId="1" fontId="29" fillId="0" borderId="18" xfId="80" applyNumberFormat="1" applyFont="1" applyFill="1" applyBorder="1" applyAlignment="1">
      <alignment vertical="center"/>
    </xf>
    <xf numFmtId="0" fontId="24" fillId="0" borderId="10" xfId="80" applyFont="1" applyFill="1" applyBorder="1" applyAlignment="1">
      <alignment vertical="center"/>
    </xf>
    <xf numFmtId="1" fontId="24" fillId="0" borderId="13" xfId="80" applyNumberFormat="1" applyFont="1" applyFill="1" applyBorder="1" applyAlignment="1">
      <alignment vertical="center"/>
    </xf>
    <xf numFmtId="1" fontId="29" fillId="0" borderId="0" xfId="80" applyNumberFormat="1" applyFont="1" applyFill="1" applyBorder="1"/>
    <xf numFmtId="1" fontId="29" fillId="0" borderId="13" xfId="80" applyNumberFormat="1" applyFont="1" applyFill="1" applyBorder="1"/>
    <xf numFmtId="1" fontId="24" fillId="0" borderId="13" xfId="80" applyNumberFormat="1" applyFont="1" applyFill="1" applyBorder="1"/>
    <xf numFmtId="0" fontId="24" fillId="0" borderId="11" xfId="80" applyFont="1" applyFill="1" applyBorder="1" applyAlignment="1">
      <alignment vertical="center"/>
    </xf>
    <xf numFmtId="1" fontId="24" fillId="0" borderId="14" xfId="80" applyNumberFormat="1" applyFont="1" applyFill="1" applyBorder="1"/>
    <xf numFmtId="49" fontId="29" fillId="34" borderId="12" xfId="80" applyNumberFormat="1" applyFont="1" applyFill="1" applyBorder="1" applyAlignment="1">
      <alignment horizontal="right"/>
    </xf>
    <xf numFmtId="0" fontId="29" fillId="34" borderId="12" xfId="80" applyFont="1" applyFill="1" applyBorder="1" applyAlignment="1">
      <alignment horizontal="right" wrapText="1"/>
    </xf>
    <xf numFmtId="170" fontId="29" fillId="0" borderId="13" xfId="80" applyNumberFormat="1" applyFont="1" applyFill="1" applyBorder="1" applyAlignment="1">
      <alignment vertical="center"/>
    </xf>
    <xf numFmtId="0" fontId="30" fillId="0" borderId="10" xfId="80" applyFont="1" applyFill="1" applyBorder="1" applyAlignment="1">
      <alignment horizontal="left" vertical="center"/>
    </xf>
    <xf numFmtId="1" fontId="30" fillId="0" borderId="0" xfId="80" applyNumberFormat="1" applyFont="1" applyFill="1" applyBorder="1" applyAlignment="1">
      <alignment vertical="center"/>
    </xf>
    <xf numFmtId="0" fontId="30" fillId="0" borderId="0" xfId="80" applyFont="1"/>
    <xf numFmtId="0" fontId="29" fillId="0" borderId="10" xfId="80" applyFont="1" applyFill="1" applyBorder="1" applyAlignment="1">
      <alignment horizontal="left" vertical="center"/>
    </xf>
    <xf numFmtId="0" fontId="29" fillId="0" borderId="11" xfId="80" applyFont="1" applyFill="1" applyBorder="1" applyAlignment="1">
      <alignment horizontal="left" vertical="center"/>
    </xf>
    <xf numFmtId="1" fontId="29" fillId="0" borderId="12" xfId="80" applyNumberFormat="1" applyFont="1" applyFill="1" applyBorder="1" applyAlignment="1">
      <alignment vertical="center"/>
    </xf>
    <xf numFmtId="170" fontId="29" fillId="0" borderId="14" xfId="80" applyNumberFormat="1" applyFont="1" applyFill="1" applyBorder="1" applyAlignment="1">
      <alignment vertical="center"/>
    </xf>
    <xf numFmtId="41" fontId="24" fillId="0" borderId="0" xfId="80" applyNumberFormat="1" applyFont="1" applyFill="1" applyBorder="1" applyAlignment="1">
      <alignment vertical="center"/>
    </xf>
    <xf numFmtId="0" fontId="24" fillId="0" borderId="0" xfId="80" applyFont="1" applyFill="1" applyBorder="1" applyAlignment="1">
      <alignment horizontal="right"/>
    </xf>
    <xf numFmtId="0" fontId="24" fillId="0" borderId="0" xfId="80" applyFont="1" applyBorder="1"/>
    <xf numFmtId="0" fontId="24" fillId="0" borderId="0" xfId="80" applyFont="1" applyFill="1" applyBorder="1" applyAlignment="1">
      <alignment vertical="center"/>
    </xf>
    <xf numFmtId="167" fontId="24" fillId="0" borderId="0" xfId="80" applyNumberFormat="1" applyFont="1" applyFill="1" applyBorder="1" applyAlignment="1">
      <alignment vertical="center"/>
    </xf>
    <xf numFmtId="170" fontId="29" fillId="0" borderId="0" xfId="80" applyNumberFormat="1" applyFont="1" applyFill="1" applyBorder="1" applyAlignment="1">
      <alignment vertical="center"/>
    </xf>
    <xf numFmtId="0" fontId="31" fillId="0" borderId="0" xfId="80" applyFont="1" applyFill="1" applyBorder="1"/>
    <xf numFmtId="171" fontId="24" fillId="0" borderId="0" xfId="80" applyNumberFormat="1" applyFont="1" applyFill="1" applyBorder="1" applyAlignment="1">
      <alignment vertical="center"/>
    </xf>
    <xf numFmtId="170" fontId="24" fillId="0" borderId="0" xfId="80" applyNumberFormat="1" applyFont="1" applyFill="1" applyBorder="1" applyAlignment="1">
      <alignment vertical="center"/>
    </xf>
    <xf numFmtId="1" fontId="24" fillId="35" borderId="0" xfId="80" applyNumberFormat="1" applyFont="1" applyFill="1" applyBorder="1" applyAlignment="1">
      <alignment vertical="center"/>
    </xf>
    <xf numFmtId="0" fontId="30" fillId="0" borderId="11" xfId="80" applyFont="1" applyFill="1" applyBorder="1" applyAlignment="1">
      <alignment horizontal="left" vertical="center"/>
    </xf>
    <xf numFmtId="170" fontId="30" fillId="0" borderId="12" xfId="80" applyNumberFormat="1" applyFont="1" applyFill="1" applyBorder="1" applyAlignment="1">
      <alignment vertical="center"/>
    </xf>
    <xf numFmtId="170" fontId="30" fillId="0" borderId="14" xfId="80" applyNumberFormat="1" applyFont="1" applyFill="1" applyBorder="1" applyAlignment="1">
      <alignment horizontal="right" vertical="center"/>
    </xf>
    <xf numFmtId="0" fontId="29" fillId="0" borderId="0" xfId="80" applyFont="1" applyFill="1" applyBorder="1" applyAlignment="1">
      <alignment vertical="center"/>
    </xf>
    <xf numFmtId="171" fontId="29" fillId="0" borderId="0" xfId="80" applyNumberFormat="1" applyFont="1" applyFill="1" applyBorder="1" applyAlignment="1">
      <alignment vertical="center"/>
    </xf>
    <xf numFmtId="0" fontId="28" fillId="0" borderId="0" xfId="80" applyFont="1" applyFill="1" applyBorder="1" applyAlignment="1"/>
    <xf numFmtId="0" fontId="28" fillId="0" borderId="0" xfId="80" applyFont="1" applyFill="1" applyBorder="1" applyAlignment="1">
      <alignment horizontal="left"/>
    </xf>
    <xf numFmtId="172" fontId="24" fillId="0" borderId="0" xfId="80" applyNumberFormat="1" applyFont="1" applyFill="1" applyBorder="1" applyAlignment="1">
      <alignment vertical="center"/>
    </xf>
    <xf numFmtId="172" fontId="24" fillId="0" borderId="13" xfId="80" applyNumberFormat="1" applyFont="1" applyFill="1" applyBorder="1" applyAlignment="1">
      <alignment vertical="center"/>
    </xf>
    <xf numFmtId="169" fontId="24" fillId="0" borderId="0" xfId="80" applyNumberFormat="1" applyFont="1" applyFill="1" applyBorder="1" applyAlignment="1">
      <alignment horizontal="right"/>
    </xf>
    <xf numFmtId="169" fontId="24" fillId="0" borderId="0" xfId="80" applyNumberFormat="1" applyFont="1" applyFill="1" applyBorder="1" applyAlignment="1">
      <alignment vertical="center"/>
    </xf>
    <xf numFmtId="1" fontId="29" fillId="0" borderId="19" xfId="80" applyNumberFormat="1" applyFont="1" applyFill="1" applyBorder="1" applyAlignment="1">
      <alignment vertical="center"/>
    </xf>
    <xf numFmtId="0" fontId="24" fillId="0" borderId="0" xfId="8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72" fontId="24" fillId="0" borderId="12" xfId="80" applyNumberFormat="1" applyFont="1" applyFill="1" applyBorder="1" applyAlignment="1">
      <alignment vertical="center"/>
    </xf>
    <xf numFmtId="172" fontId="24" fillId="0" borderId="14" xfId="80" applyNumberFormat="1" applyFont="1" applyFill="1" applyBorder="1" applyAlignment="1">
      <alignment vertical="center"/>
    </xf>
    <xf numFmtId="171" fontId="24" fillId="0" borderId="12" xfId="80" applyNumberFormat="1" applyFont="1" applyFill="1" applyBorder="1" applyAlignment="1">
      <alignment vertical="center"/>
    </xf>
    <xf numFmtId="172" fontId="29" fillId="0" borderId="0" xfId="80" applyNumberFormat="1" applyFont="1" applyFill="1" applyBorder="1" applyAlignment="1">
      <alignment vertical="center"/>
    </xf>
    <xf numFmtId="172" fontId="29" fillId="0" borderId="13" xfId="8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 vertical="top" wrapText="1"/>
    </xf>
    <xf numFmtId="0" fontId="26" fillId="0" borderId="0" xfId="44" applyFont="1" applyFill="1" applyBorder="1" applyAlignment="1">
      <alignment vertical="top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top" wrapText="1"/>
    </xf>
    <xf numFmtId="0" fontId="24" fillId="0" borderId="0" xfId="80" applyFont="1"/>
    <xf numFmtId="168" fontId="24" fillId="0" borderId="0" xfId="80" applyNumberFormat="1" applyFont="1" applyFill="1" applyBorder="1" applyAlignment="1">
      <alignment horizontal="right"/>
    </xf>
    <xf numFmtId="168" fontId="24" fillId="0" borderId="12" xfId="80" applyNumberFormat="1" applyFont="1" applyFill="1" applyBorder="1" applyAlignment="1">
      <alignment horizontal="right"/>
    </xf>
    <xf numFmtId="0" fontId="36" fillId="0" borderId="0" xfId="91" applyFont="1" applyAlignment="1"/>
    <xf numFmtId="0" fontId="35" fillId="0" borderId="0" xfId="91"/>
    <xf numFmtId="0" fontId="29" fillId="0" borderId="0" xfId="91" applyFont="1" applyAlignment="1">
      <alignment horizontal="left"/>
    </xf>
    <xf numFmtId="0" fontId="24" fillId="36" borderId="0" xfId="91" applyFont="1" applyFill="1"/>
    <xf numFmtId="0" fontId="21" fillId="0" borderId="0" xfId="42"/>
    <xf numFmtId="15" fontId="28" fillId="0" borderId="0" xfId="91" applyNumberFormat="1" applyFont="1" applyAlignment="1">
      <alignment horizontal="left"/>
    </xf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1" fillId="2" borderId="0" xfId="0" applyFont="1" applyFill="1" applyBorder="1" applyAlignment="1">
      <alignment vertical="top" wrapText="1"/>
    </xf>
    <xf numFmtId="0" fontId="0" fillId="0" borderId="0" xfId="0" applyBorder="1" applyAlignment="1"/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0" borderId="0" xfId="0" applyAlignment="1"/>
    <xf numFmtId="0" fontId="28" fillId="0" borderId="0" xfId="80" applyFont="1" applyFill="1" applyBorder="1" applyAlignment="1">
      <alignment horizontal="left"/>
    </xf>
    <xf numFmtId="0" fontId="24" fillId="0" borderId="0" xfId="80" applyFont="1"/>
    <xf numFmtId="0" fontId="24" fillId="34" borderId="12" xfId="80" applyFont="1" applyFill="1" applyBorder="1" applyAlignment="1">
      <alignment horizontal="left" vertical="center"/>
    </xf>
    <xf numFmtId="0" fontId="29" fillId="34" borderId="12" xfId="80" applyFont="1" applyFill="1" applyBorder="1" applyAlignment="1">
      <alignment horizontal="left"/>
    </xf>
    <xf numFmtId="0" fontId="2" fillId="37" borderId="0" xfId="0" applyFont="1" applyFill="1" applyBorder="1" applyAlignment="1">
      <alignment vertical="top" wrapText="1"/>
    </xf>
    <xf numFmtId="0" fontId="0" fillId="37" borderId="0" xfId="0" applyFill="1" applyBorder="1" applyAlignment="1">
      <alignment vertical="top" wrapText="1"/>
    </xf>
    <xf numFmtId="0" fontId="2" fillId="37" borderId="0" xfId="0" applyFont="1" applyFill="1" applyBorder="1" applyAlignment="1">
      <alignment horizontal="right" vertical="top" wrapText="1"/>
    </xf>
    <xf numFmtId="0" fontId="3" fillId="37" borderId="0" xfId="0" applyFont="1" applyFill="1" applyBorder="1" applyAlignment="1">
      <alignment horizontal="right" vertical="top" wrapText="1"/>
    </xf>
    <xf numFmtId="0" fontId="1" fillId="37" borderId="0" xfId="0" applyFont="1" applyFill="1" applyBorder="1"/>
    <xf numFmtId="0" fontId="2" fillId="37" borderId="0" xfId="0" applyFont="1" applyFill="1" applyBorder="1" applyAlignment="1">
      <alignment horizontal="center" vertical="top" wrapText="1"/>
    </xf>
    <xf numFmtId="0" fontId="2" fillId="37" borderId="0" xfId="0" applyFont="1" applyFill="1" applyBorder="1" applyAlignment="1">
      <alignment horizontal="left" vertical="top" wrapText="1"/>
    </xf>
    <xf numFmtId="0" fontId="2" fillId="37" borderId="0" xfId="0" applyFont="1" applyFill="1" applyAlignment="1">
      <alignment horizontal="right" vertical="top" wrapText="1"/>
    </xf>
    <xf numFmtId="0" fontId="3" fillId="37" borderId="0" xfId="0" applyFont="1" applyFill="1" applyAlignment="1">
      <alignment horizontal="right" vertical="top" wrapText="1"/>
    </xf>
    <xf numFmtId="0" fontId="29" fillId="34" borderId="11" xfId="80" applyFont="1" applyFill="1" applyBorder="1" applyAlignment="1">
      <alignment horizontal="left"/>
    </xf>
    <xf numFmtId="165" fontId="24" fillId="0" borderId="13" xfId="77" applyNumberFormat="1" applyFont="1" applyFill="1" applyBorder="1" applyAlignment="1">
      <alignment horizontal="right"/>
    </xf>
    <xf numFmtId="165" fontId="24" fillId="0" borderId="14" xfId="77" applyNumberFormat="1" applyFont="1" applyFill="1" applyBorder="1" applyAlignment="1">
      <alignment horizontal="right"/>
    </xf>
    <xf numFmtId="0" fontId="29" fillId="34" borderId="11" xfId="80" applyFont="1" applyFill="1" applyBorder="1" applyAlignment="1">
      <alignment horizontal="left" vertical="center"/>
    </xf>
    <xf numFmtId="0" fontId="24" fillId="34" borderId="10" xfId="80" applyFont="1" applyFill="1" applyBorder="1" applyAlignment="1">
      <alignment horizontal="center"/>
    </xf>
    <xf numFmtId="1" fontId="24" fillId="0" borderId="19" xfId="87" applyNumberFormat="1" applyFont="1" applyFill="1" applyBorder="1" applyAlignment="1">
      <alignment horizontal="center" vertical="justify"/>
    </xf>
    <xf numFmtId="1" fontId="24" fillId="0" borderId="13" xfId="87" applyNumberFormat="1" applyFont="1" applyFill="1" applyBorder="1" applyAlignment="1">
      <alignment horizontal="center" vertical="justify"/>
    </xf>
    <xf numFmtId="1" fontId="24" fillId="0" borderId="14" xfId="80" applyNumberFormat="1" applyFont="1" applyFill="1" applyBorder="1" applyAlignment="1">
      <alignment vertical="center"/>
    </xf>
    <xf numFmtId="165" fontId="24" fillId="0" borderId="18" xfId="80" applyNumberFormat="1" applyFont="1" applyFill="1" applyBorder="1" applyAlignment="1">
      <alignment horizontal="right" vertical="center"/>
    </xf>
    <xf numFmtId="165" fontId="24" fillId="0" borderId="19" xfId="80" applyNumberFormat="1" applyFont="1" applyFill="1" applyBorder="1" applyAlignment="1">
      <alignment horizontal="right" vertical="center"/>
    </xf>
    <xf numFmtId="165" fontId="24" fillId="0" borderId="13" xfId="80" applyNumberFormat="1" applyFont="1" applyFill="1" applyBorder="1" applyAlignment="1">
      <alignment horizontal="right" vertical="center"/>
    </xf>
    <xf numFmtId="165" fontId="24" fillId="0" borderId="14" xfId="80" applyNumberFormat="1" applyFont="1" applyFill="1" applyBorder="1" applyAlignment="1">
      <alignment horizontal="right" vertical="center"/>
    </xf>
    <xf numFmtId="0" fontId="24" fillId="0" borderId="20" xfId="80" applyFont="1" applyFill="1" applyBorder="1" applyAlignment="1">
      <alignment horizontal="left" vertical="center"/>
    </xf>
    <xf numFmtId="0" fontId="24" fillId="0" borderId="11" xfId="80" applyFont="1" applyFill="1" applyBorder="1" applyAlignment="1">
      <alignment horizontal="left" vertical="center"/>
    </xf>
    <xf numFmtId="0" fontId="29" fillId="0" borderId="20" xfId="80" applyFont="1" applyFill="1" applyBorder="1" applyAlignment="1">
      <alignment vertical="center"/>
    </xf>
    <xf numFmtId="0" fontId="29" fillId="36" borderId="0" xfId="0" applyFont="1" applyFill="1"/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 wrapText="1"/>
    </xf>
    <xf numFmtId="0" fontId="0" fillId="0" borderId="0" xfId="0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0" fillId="0" borderId="0" xfId="0" applyBorder="1" applyAlignment="1"/>
    <xf numFmtId="0" fontId="1" fillId="2" borderId="0" xfId="0" applyFont="1" applyFill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37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/>
    <xf numFmtId="0" fontId="2" fillId="37" borderId="0" xfId="0" applyFont="1" applyFill="1" applyBorder="1" applyAlignment="1">
      <alignment horizontal="right" vertical="top" wrapText="1"/>
    </xf>
    <xf numFmtId="0" fontId="24" fillId="0" borderId="0" xfId="80" applyFont="1" applyFill="1" applyAlignment="1">
      <alignment horizontal="left"/>
    </xf>
    <xf numFmtId="0" fontId="28" fillId="0" borderId="0" xfId="80" applyFont="1" applyFill="1" applyBorder="1" applyAlignment="1">
      <alignment horizontal="left"/>
    </xf>
    <xf numFmtId="0" fontId="29" fillId="34" borderId="12" xfId="80" applyFont="1" applyFill="1" applyBorder="1" applyAlignment="1">
      <alignment horizontal="left" vertical="center" indent="5"/>
    </xf>
    <xf numFmtId="0" fontId="29" fillId="34" borderId="12" xfId="80" applyFont="1" applyFill="1" applyBorder="1" applyAlignment="1">
      <alignment horizontal="left" vertical="center" indent="3"/>
    </xf>
    <xf numFmtId="0" fontId="24" fillId="34" borderId="12" xfId="80" applyFont="1" applyFill="1" applyBorder="1" applyAlignment="1">
      <alignment horizontal="left" vertical="center" indent="3"/>
    </xf>
    <xf numFmtId="0" fontId="29" fillId="0" borderId="0" xfId="80" applyFont="1" applyFill="1" applyBorder="1" applyAlignment="1">
      <alignment wrapText="1"/>
    </xf>
    <xf numFmtId="0" fontId="29" fillId="0" borderId="0" xfId="80" applyFont="1" applyFill="1" applyBorder="1" applyAlignment="1"/>
    <xf numFmtId="0" fontId="24" fillId="0" borderId="0" xfId="80" applyFont="1" applyFill="1" applyAlignment="1"/>
    <xf numFmtId="0" fontId="29" fillId="0" borderId="0" xfId="80" applyFont="1" applyAlignment="1">
      <alignment horizontal="left" wrapText="1"/>
    </xf>
    <xf numFmtId="0" fontId="29" fillId="0" borderId="0" xfId="80" applyFont="1" applyAlignment="1">
      <alignment horizontal="left"/>
    </xf>
    <xf numFmtId="0" fontId="24" fillId="0" borderId="0" xfId="80" applyFont="1" applyAlignment="1">
      <alignment horizontal="left"/>
    </xf>
    <xf numFmtId="0" fontId="24" fillId="0" borderId="0" xfId="80" applyFont="1" applyAlignment="1">
      <alignment horizontal="left" wrapText="1"/>
    </xf>
    <xf numFmtId="0" fontId="29" fillId="34" borderId="12" xfId="80" applyFont="1" applyFill="1" applyBorder="1" applyAlignment="1">
      <alignment horizontal="left"/>
    </xf>
    <xf numFmtId="0" fontId="24" fillId="34" borderId="12" xfId="80" applyFont="1" applyFill="1" applyBorder="1" applyAlignment="1">
      <alignment horizontal="left" vertical="center"/>
    </xf>
    <xf numFmtId="0" fontId="34" fillId="0" borderId="0" xfId="80" applyFont="1" applyAlignment="1">
      <alignment horizontal="left"/>
    </xf>
    <xf numFmtId="0" fontId="24" fillId="34" borderId="15" xfId="80" applyFont="1" applyFill="1" applyBorder="1" applyAlignment="1">
      <alignment vertical="center"/>
    </xf>
    <xf numFmtId="0" fontId="24" fillId="34" borderId="16" xfId="80" applyFont="1" applyFill="1" applyBorder="1" applyAlignment="1">
      <alignment vertical="center"/>
    </xf>
    <xf numFmtId="0" fontId="24" fillId="0" borderId="0" xfId="80" applyFont="1"/>
    <xf numFmtId="0" fontId="24" fillId="0" borderId="0" xfId="80" applyFont="1" applyFill="1" applyBorder="1" applyAlignment="1">
      <alignment horizontal="left"/>
    </xf>
    <xf numFmtId="0" fontId="29" fillId="0" borderId="0" xfId="80" applyFont="1" applyFill="1" applyBorder="1" applyAlignment="1">
      <alignment horizontal="left"/>
    </xf>
  </cellXfs>
  <cellStyles count="92">
    <cellStyle name="20 % - Akzent1" xfId="19" builtinId="30" customBuiltin="1"/>
    <cellStyle name="20 % - Akzent1 2" xfId="45"/>
    <cellStyle name="20 % - Akzent2" xfId="23" builtinId="34" customBuiltin="1"/>
    <cellStyle name="20 % - Akzent2 2" xfId="46"/>
    <cellStyle name="20 % - Akzent3" xfId="27" builtinId="38" customBuiltin="1"/>
    <cellStyle name="20 % - Akzent3 2" xfId="47"/>
    <cellStyle name="20 % - Akzent4" xfId="31" builtinId="42" customBuiltin="1"/>
    <cellStyle name="20 % - Akzent4 2" xfId="48"/>
    <cellStyle name="20 % - Akzent5" xfId="35" builtinId="46" customBuiltin="1"/>
    <cellStyle name="20 % - Akzent5 2" xfId="49"/>
    <cellStyle name="20 % - Akzent6" xfId="39" builtinId="50" customBuiltin="1"/>
    <cellStyle name="20 % - Akzent6 2" xfId="50"/>
    <cellStyle name="40 % - Akzent1" xfId="20" builtinId="31" customBuiltin="1"/>
    <cellStyle name="40 % - Akzent1 2" xfId="51"/>
    <cellStyle name="40 % - Akzent2" xfId="24" builtinId="35" customBuiltin="1"/>
    <cellStyle name="40 % - Akzent2 2" xfId="52"/>
    <cellStyle name="40 % - Akzent3" xfId="28" builtinId="39" customBuiltin="1"/>
    <cellStyle name="40 % - Akzent3 2" xfId="53"/>
    <cellStyle name="40 % - Akzent4" xfId="32" builtinId="43" customBuiltin="1"/>
    <cellStyle name="40 % - Akzent4 2" xfId="54"/>
    <cellStyle name="40 % - Akzent5" xfId="36" builtinId="47" customBuiltin="1"/>
    <cellStyle name="40 % - Akzent5 2" xfId="55"/>
    <cellStyle name="40 % - Akzent6" xfId="40" builtinId="51" customBuiltin="1"/>
    <cellStyle name="40 % - Akzent6 2" xfId="56"/>
    <cellStyle name="60 % - Akzent1" xfId="21" builtinId="32" customBuiltin="1"/>
    <cellStyle name="60 % - Akzent1 2" xfId="57"/>
    <cellStyle name="60 % - Akzent2" xfId="25" builtinId="36" customBuiltin="1"/>
    <cellStyle name="60 % - Akzent2 2" xfId="58"/>
    <cellStyle name="60 % - Akzent3" xfId="29" builtinId="40" customBuiltin="1"/>
    <cellStyle name="60 % - Akzent3 2" xfId="59"/>
    <cellStyle name="60 % - Akzent4" xfId="33" builtinId="44" customBuiltin="1"/>
    <cellStyle name="60 % - Akzent5" xfId="37" builtinId="48" customBuiltin="1"/>
    <cellStyle name="60 % - Akzent5 2" xfId="60"/>
    <cellStyle name="60 % - Akzent6" xfId="41" builtinId="52" customBuiltin="1"/>
    <cellStyle name="60 % - Akzent6 2" xfId="61"/>
    <cellStyle name="Akzent1" xfId="18" builtinId="29" customBuiltin="1"/>
    <cellStyle name="Akzent1 2" xfId="62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5 2" xfId="63"/>
    <cellStyle name="Akzent6" xfId="38" builtinId="49" customBuiltin="1"/>
    <cellStyle name="Ausgabe" xfId="10" builtinId="21" customBuiltin="1"/>
    <cellStyle name="Berechnung" xfId="11" builtinId="22" customBuiltin="1"/>
    <cellStyle name="Besuchter Hyperlink" xfId="43" builtinId="9" customBuiltin="1"/>
    <cellStyle name="Besuchter Hyperlink 2" xfId="64"/>
    <cellStyle name="Eingabe" xfId="9" builtinId="20" customBuiltin="1"/>
    <cellStyle name="Eingabe 2" xfId="65"/>
    <cellStyle name="Ergebnis" xfId="17" builtinId="25" customBuiltin="1"/>
    <cellStyle name="Ergebnis 2" xfId="66"/>
    <cellStyle name="Erklärender Text" xfId="16" builtinId="53" customBuiltin="1"/>
    <cellStyle name="Gut" xfId="6" builtinId="26" customBuiltin="1"/>
    <cellStyle name="Gut 2" xfId="67"/>
    <cellStyle name="Hyperlink" xfId="42" builtinId="8" customBuiltin="1"/>
    <cellStyle name="Hyperlink 2" xfId="69"/>
    <cellStyle name="Hyperlink 3" xfId="68"/>
    <cellStyle name="Komma 2" xfId="71"/>
    <cellStyle name="Komma 2 2" xfId="88"/>
    <cellStyle name="Komma 3" xfId="72"/>
    <cellStyle name="Komma 4" xfId="70"/>
    <cellStyle name="Neutral" xfId="8" builtinId="28" customBuiltin="1"/>
    <cellStyle name="Neutral 2" xfId="73"/>
    <cellStyle name="Notiz" xfId="15" builtinId="10" customBuiltin="1"/>
    <cellStyle name="Notiz 2" xfId="74"/>
    <cellStyle name="Notiz 3" xfId="75"/>
    <cellStyle name="Prozent 2" xfId="77"/>
    <cellStyle name="Prozent 2 2" xfId="89"/>
    <cellStyle name="Prozent 3" xfId="78"/>
    <cellStyle name="Prozent 4" xfId="76"/>
    <cellStyle name="Schlecht" xfId="7" builtinId="27" customBuiltin="1"/>
    <cellStyle name="Standard" xfId="0" builtinId="0"/>
    <cellStyle name="Standard 2" xfId="79"/>
    <cellStyle name="Standard 3" xfId="80"/>
    <cellStyle name="Standard 4" xfId="44"/>
    <cellStyle name="Standard 5" xfId="91"/>
    <cellStyle name="Standard_Tabelle1" xfId="87"/>
    <cellStyle name="Überschrift" xfId="1" builtinId="15" customBuiltin="1"/>
    <cellStyle name="Überschrift 1" xfId="2" builtinId="16" customBuiltin="1"/>
    <cellStyle name="Überschrift 1 2" xfId="81"/>
    <cellStyle name="Überschrift 2" xfId="3" builtinId="17" customBuiltin="1"/>
    <cellStyle name="Überschrift 2 2" xfId="82"/>
    <cellStyle name="Überschrift 3" xfId="4" builtinId="18" customBuiltin="1"/>
    <cellStyle name="Überschrift 3 2" xfId="83"/>
    <cellStyle name="Überschrift 4" xfId="5" builtinId="19" customBuiltin="1"/>
    <cellStyle name="Verknüpfte Zelle" xfId="12" builtinId="24" customBuiltin="1"/>
    <cellStyle name="Währung 2" xfId="85"/>
    <cellStyle name="Währung 2 2" xfId="90"/>
    <cellStyle name="Währung 3" xfId="86"/>
    <cellStyle name="Währung 4" xfId="84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1314450</xdr:colOff>
      <xdr:row>0</xdr:row>
      <xdr:rowOff>152400</xdr:rowOff>
    </xdr:from>
    <xdr:to>
      <xdr:col>5</xdr:col>
      <xdr:colOff>1609725</xdr:colOff>
      <xdr:row>2</xdr:row>
      <xdr:rowOff>57150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1524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123825</xdr:rowOff>
    </xdr:from>
    <xdr:to>
      <xdr:col>6</xdr:col>
      <xdr:colOff>0</xdr:colOff>
      <xdr:row>2</xdr:row>
      <xdr:rowOff>85725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238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152400</xdr:rowOff>
    </xdr:from>
    <xdr:to>
      <xdr:col>5</xdr:col>
      <xdr:colOff>990600</xdr:colOff>
      <xdr:row>2</xdr:row>
      <xdr:rowOff>114300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524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0</xdr:row>
      <xdr:rowOff>152400</xdr:rowOff>
    </xdr:from>
    <xdr:to>
      <xdr:col>5</xdr:col>
      <xdr:colOff>981075</xdr:colOff>
      <xdr:row>2</xdr:row>
      <xdr:rowOff>114300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524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0</xdr:row>
      <xdr:rowOff>142875</xdr:rowOff>
    </xdr:from>
    <xdr:to>
      <xdr:col>5</xdr:col>
      <xdr:colOff>981075</xdr:colOff>
      <xdr:row>2</xdr:row>
      <xdr:rowOff>104775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428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676275</xdr:colOff>
      <xdr:row>0</xdr:row>
      <xdr:rowOff>133350</xdr:rowOff>
    </xdr:from>
    <xdr:to>
      <xdr:col>13</xdr:col>
      <xdr:colOff>0</xdr:colOff>
      <xdr:row>2</xdr:row>
      <xdr:rowOff>95250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1333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657225</xdr:colOff>
      <xdr:row>0</xdr:row>
      <xdr:rowOff>123825</xdr:rowOff>
    </xdr:from>
    <xdr:to>
      <xdr:col>12</xdr:col>
      <xdr:colOff>952500</xdr:colOff>
      <xdr:row>2</xdr:row>
      <xdr:rowOff>85725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1238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666750</xdr:colOff>
      <xdr:row>0</xdr:row>
      <xdr:rowOff>142875</xdr:rowOff>
    </xdr:from>
    <xdr:to>
      <xdr:col>12</xdr:col>
      <xdr:colOff>962025</xdr:colOff>
      <xdr:row>2</xdr:row>
      <xdr:rowOff>104775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1428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676275</xdr:colOff>
      <xdr:row>1</xdr:row>
      <xdr:rowOff>0</xdr:rowOff>
    </xdr:from>
    <xdr:to>
      <xdr:col>13</xdr:col>
      <xdr:colOff>0</xdr:colOff>
      <xdr:row>2</xdr:row>
      <xdr:rowOff>123825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1619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0</xdr:row>
      <xdr:rowOff>152400</xdr:rowOff>
    </xdr:from>
    <xdr:to>
      <xdr:col>5</xdr:col>
      <xdr:colOff>971550</xdr:colOff>
      <xdr:row>2</xdr:row>
      <xdr:rowOff>114300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524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0</xdr:row>
      <xdr:rowOff>152400</xdr:rowOff>
    </xdr:from>
    <xdr:to>
      <xdr:col>5</xdr:col>
      <xdr:colOff>981075</xdr:colOff>
      <xdr:row>2</xdr:row>
      <xdr:rowOff>114300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524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0</xdr:row>
      <xdr:rowOff>171450</xdr:rowOff>
    </xdr:from>
    <xdr:to>
      <xdr:col>5</xdr:col>
      <xdr:colOff>1419225</xdr:colOff>
      <xdr:row>2</xdr:row>
      <xdr:rowOff>76200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0</xdr:row>
      <xdr:rowOff>133350</xdr:rowOff>
    </xdr:from>
    <xdr:to>
      <xdr:col>5</xdr:col>
      <xdr:colOff>981075</xdr:colOff>
      <xdr:row>2</xdr:row>
      <xdr:rowOff>95250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333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133350</xdr:rowOff>
    </xdr:from>
    <xdr:to>
      <xdr:col>5</xdr:col>
      <xdr:colOff>990600</xdr:colOff>
      <xdr:row>2</xdr:row>
      <xdr:rowOff>95250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333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295275</xdr:colOff>
      <xdr:row>0</xdr:row>
      <xdr:rowOff>104775</xdr:rowOff>
    </xdr:from>
    <xdr:to>
      <xdr:col>10</xdr:col>
      <xdr:colOff>9525</xdr:colOff>
      <xdr:row>2</xdr:row>
      <xdr:rowOff>66675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047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142875</xdr:rowOff>
    </xdr:from>
    <xdr:to>
      <xdr:col>9</xdr:col>
      <xdr:colOff>571500</xdr:colOff>
      <xdr:row>2</xdr:row>
      <xdr:rowOff>104775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1428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295275</xdr:colOff>
      <xdr:row>0</xdr:row>
      <xdr:rowOff>114300</xdr:rowOff>
    </xdr:from>
    <xdr:to>
      <xdr:col>10</xdr:col>
      <xdr:colOff>9525</xdr:colOff>
      <xdr:row>2</xdr:row>
      <xdr:rowOff>76200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1143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0</xdr:row>
      <xdr:rowOff>152400</xdr:rowOff>
    </xdr:from>
    <xdr:to>
      <xdr:col>9</xdr:col>
      <xdr:colOff>561975</xdr:colOff>
      <xdr:row>2</xdr:row>
      <xdr:rowOff>114300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1524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0</xdr:row>
      <xdr:rowOff>47625</xdr:rowOff>
    </xdr:from>
    <xdr:to>
      <xdr:col>5</xdr:col>
      <xdr:colOff>38100</xdr:colOff>
      <xdr:row>1</xdr:row>
      <xdr:rowOff>171450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476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809625</xdr:colOff>
      <xdr:row>0</xdr:row>
      <xdr:rowOff>57150</xdr:rowOff>
    </xdr:from>
    <xdr:to>
      <xdr:col>5</xdr:col>
      <xdr:colOff>0</xdr:colOff>
      <xdr:row>1</xdr:row>
      <xdr:rowOff>152400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571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57150</xdr:rowOff>
    </xdr:from>
    <xdr:to>
      <xdr:col>5</xdr:col>
      <xdr:colOff>9525</xdr:colOff>
      <xdr:row>1</xdr:row>
      <xdr:rowOff>152400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571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0</xdr:row>
      <xdr:rowOff>57150</xdr:rowOff>
    </xdr:from>
    <xdr:to>
      <xdr:col>5</xdr:col>
      <xdr:colOff>38100</xdr:colOff>
      <xdr:row>1</xdr:row>
      <xdr:rowOff>152400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571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704850</xdr:colOff>
      <xdr:row>0</xdr:row>
      <xdr:rowOff>123825</xdr:rowOff>
    </xdr:from>
    <xdr:to>
      <xdr:col>6</xdr:col>
      <xdr:colOff>0</xdr:colOff>
      <xdr:row>2</xdr:row>
      <xdr:rowOff>85725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1238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647700</xdr:colOff>
      <xdr:row>0</xdr:row>
      <xdr:rowOff>28575</xdr:rowOff>
    </xdr:from>
    <xdr:to>
      <xdr:col>10</xdr:col>
      <xdr:colOff>942975</xdr:colOff>
      <xdr:row>1</xdr:row>
      <xdr:rowOff>123825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" y="285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57150</xdr:rowOff>
    </xdr:from>
    <xdr:to>
      <xdr:col>3</xdr:col>
      <xdr:colOff>9525</xdr:colOff>
      <xdr:row>1</xdr:row>
      <xdr:rowOff>152400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571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704850</xdr:colOff>
      <xdr:row>0</xdr:row>
      <xdr:rowOff>133350</xdr:rowOff>
    </xdr:from>
    <xdr:to>
      <xdr:col>10</xdr:col>
      <xdr:colOff>0</xdr:colOff>
      <xdr:row>2</xdr:row>
      <xdr:rowOff>38100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333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676275</xdr:colOff>
      <xdr:row>0</xdr:row>
      <xdr:rowOff>47625</xdr:rowOff>
    </xdr:from>
    <xdr:to>
      <xdr:col>14</xdr:col>
      <xdr:colOff>0</xdr:colOff>
      <xdr:row>1</xdr:row>
      <xdr:rowOff>142875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476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0</xdr:row>
      <xdr:rowOff>57150</xdr:rowOff>
    </xdr:from>
    <xdr:to>
      <xdr:col>10</xdr:col>
      <xdr:colOff>19050</xdr:colOff>
      <xdr:row>2</xdr:row>
      <xdr:rowOff>19050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571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295275</xdr:colOff>
      <xdr:row>0</xdr:row>
      <xdr:rowOff>66675</xdr:rowOff>
    </xdr:from>
    <xdr:to>
      <xdr:col>25</xdr:col>
      <xdr:colOff>9525</xdr:colOff>
      <xdr:row>2</xdr:row>
      <xdr:rowOff>28575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6275" y="666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238125</xdr:colOff>
      <xdr:row>0</xdr:row>
      <xdr:rowOff>161925</xdr:rowOff>
    </xdr:from>
    <xdr:to>
      <xdr:col>24</xdr:col>
      <xdr:colOff>533400</xdr:colOff>
      <xdr:row>2</xdr:row>
      <xdr:rowOff>66675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2600" y="1619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276225</xdr:colOff>
      <xdr:row>1</xdr:row>
      <xdr:rowOff>0</xdr:rowOff>
    </xdr:from>
    <xdr:to>
      <xdr:col>24</xdr:col>
      <xdr:colOff>571500</xdr:colOff>
      <xdr:row>2</xdr:row>
      <xdr:rowOff>95250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8300" y="1619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276225</xdr:colOff>
      <xdr:row>0</xdr:row>
      <xdr:rowOff>133350</xdr:rowOff>
    </xdr:from>
    <xdr:to>
      <xdr:col>24</xdr:col>
      <xdr:colOff>571500</xdr:colOff>
      <xdr:row>2</xdr:row>
      <xdr:rowOff>38100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01975" y="1333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285750</xdr:colOff>
      <xdr:row>0</xdr:row>
      <xdr:rowOff>47625</xdr:rowOff>
    </xdr:from>
    <xdr:to>
      <xdr:col>25</xdr:col>
      <xdr:colOff>0</xdr:colOff>
      <xdr:row>1</xdr:row>
      <xdr:rowOff>142875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3400" y="476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0</xdr:row>
      <xdr:rowOff>133350</xdr:rowOff>
    </xdr:from>
    <xdr:to>
      <xdr:col>5</xdr:col>
      <xdr:colOff>971550</xdr:colOff>
      <xdr:row>2</xdr:row>
      <xdr:rowOff>95250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33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657225</xdr:colOff>
      <xdr:row>0</xdr:row>
      <xdr:rowOff>47625</xdr:rowOff>
    </xdr:from>
    <xdr:to>
      <xdr:col>13</xdr:col>
      <xdr:colOff>952500</xdr:colOff>
      <xdr:row>1</xdr:row>
      <xdr:rowOff>171450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476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1123950</xdr:colOff>
      <xdr:row>0</xdr:row>
      <xdr:rowOff>57150</xdr:rowOff>
    </xdr:from>
    <xdr:to>
      <xdr:col>3</xdr:col>
      <xdr:colOff>1419225</xdr:colOff>
      <xdr:row>1</xdr:row>
      <xdr:rowOff>161925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571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28575</xdr:rowOff>
    </xdr:from>
    <xdr:to>
      <xdr:col>3</xdr:col>
      <xdr:colOff>1428750</xdr:colOff>
      <xdr:row>1</xdr:row>
      <xdr:rowOff>152400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285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0</xdr:row>
      <xdr:rowOff>28575</xdr:rowOff>
    </xdr:from>
    <xdr:to>
      <xdr:col>4</xdr:col>
      <xdr:colOff>9525</xdr:colOff>
      <xdr:row>1</xdr:row>
      <xdr:rowOff>152400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85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1143000</xdr:colOff>
      <xdr:row>0</xdr:row>
      <xdr:rowOff>38100</xdr:rowOff>
    </xdr:from>
    <xdr:to>
      <xdr:col>4</xdr:col>
      <xdr:colOff>0</xdr:colOff>
      <xdr:row>1</xdr:row>
      <xdr:rowOff>161925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81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1</xdr:row>
      <xdr:rowOff>38100</xdr:rowOff>
    </xdr:from>
    <xdr:to>
      <xdr:col>3</xdr:col>
      <xdr:colOff>1428750</xdr:colOff>
      <xdr:row>2</xdr:row>
      <xdr:rowOff>133350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286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333375</xdr:colOff>
      <xdr:row>0</xdr:row>
      <xdr:rowOff>38100</xdr:rowOff>
    </xdr:from>
    <xdr:to>
      <xdr:col>7</xdr:col>
      <xdr:colOff>628650</xdr:colOff>
      <xdr:row>1</xdr:row>
      <xdr:rowOff>123825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381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361950</xdr:colOff>
      <xdr:row>0</xdr:row>
      <xdr:rowOff>47625</xdr:rowOff>
    </xdr:from>
    <xdr:to>
      <xdr:col>12</xdr:col>
      <xdr:colOff>9525</xdr:colOff>
      <xdr:row>1</xdr:row>
      <xdr:rowOff>133350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476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790575</xdr:colOff>
      <xdr:row>0</xdr:row>
      <xdr:rowOff>57150</xdr:rowOff>
    </xdr:from>
    <xdr:to>
      <xdr:col>8</xdr:col>
      <xdr:colOff>171450</xdr:colOff>
      <xdr:row>1</xdr:row>
      <xdr:rowOff>152400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571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0</xdr:row>
      <xdr:rowOff>38100</xdr:rowOff>
    </xdr:from>
    <xdr:to>
      <xdr:col>12</xdr:col>
      <xdr:colOff>9525</xdr:colOff>
      <xdr:row>1</xdr:row>
      <xdr:rowOff>133350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381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1</xdr:row>
      <xdr:rowOff>9525</xdr:rowOff>
    </xdr:from>
    <xdr:to>
      <xdr:col>5</xdr:col>
      <xdr:colOff>981075</xdr:colOff>
      <xdr:row>2</xdr:row>
      <xdr:rowOff>133350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1714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0</xdr:row>
      <xdr:rowOff>47625</xdr:rowOff>
    </xdr:from>
    <xdr:to>
      <xdr:col>11</xdr:col>
      <xdr:colOff>0</xdr:colOff>
      <xdr:row>1</xdr:row>
      <xdr:rowOff>133350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476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628650</xdr:colOff>
      <xdr:row>0</xdr:row>
      <xdr:rowOff>28575</xdr:rowOff>
    </xdr:from>
    <xdr:to>
      <xdr:col>12</xdr:col>
      <xdr:colOff>9525</xdr:colOff>
      <xdr:row>1</xdr:row>
      <xdr:rowOff>114300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285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561975</xdr:colOff>
      <xdr:row>0</xdr:row>
      <xdr:rowOff>28575</xdr:rowOff>
    </xdr:from>
    <xdr:to>
      <xdr:col>12</xdr:col>
      <xdr:colOff>0</xdr:colOff>
      <xdr:row>1</xdr:row>
      <xdr:rowOff>123825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85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0</xdr:row>
      <xdr:rowOff>152400</xdr:rowOff>
    </xdr:from>
    <xdr:to>
      <xdr:col>9</xdr:col>
      <xdr:colOff>561975</xdr:colOff>
      <xdr:row>2</xdr:row>
      <xdr:rowOff>114300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524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123825</xdr:rowOff>
    </xdr:from>
    <xdr:to>
      <xdr:col>10</xdr:col>
      <xdr:colOff>0</xdr:colOff>
      <xdr:row>2</xdr:row>
      <xdr:rowOff>85725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238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133350</xdr:rowOff>
    </xdr:from>
    <xdr:to>
      <xdr:col>10</xdr:col>
      <xdr:colOff>0</xdr:colOff>
      <xdr:row>2</xdr:row>
      <xdr:rowOff>95250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333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123825</xdr:rowOff>
    </xdr:from>
    <xdr:to>
      <xdr:col>9</xdr:col>
      <xdr:colOff>571500</xdr:colOff>
      <xdr:row>2</xdr:row>
      <xdr:rowOff>85725</xdr:rowOff>
    </xdr:to>
    <xdr:pic>
      <xdr:nvPicPr>
        <xdr:cNvPr id="2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1238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8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9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2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3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4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abSelected="1" workbookViewId="0"/>
  </sheetViews>
  <sheetFormatPr baseColWidth="10" defaultRowHeight="12.75" x14ac:dyDescent="0.2"/>
  <cols>
    <col min="1" max="1" width="107.28515625" style="158" customWidth="1"/>
    <col min="2" max="2" width="11.85546875" style="158" customWidth="1"/>
    <col min="3" max="256" width="11.42578125" style="158"/>
    <col min="257" max="257" width="107.28515625" style="158" customWidth="1"/>
    <col min="258" max="258" width="31.5703125" style="158" bestFit="1" customWidth="1"/>
    <col min="259" max="512" width="11.42578125" style="158"/>
    <col min="513" max="513" width="107.28515625" style="158" customWidth="1"/>
    <col min="514" max="514" width="31.5703125" style="158" bestFit="1" customWidth="1"/>
    <col min="515" max="768" width="11.42578125" style="158"/>
    <col min="769" max="769" width="107.28515625" style="158" customWidth="1"/>
    <col min="770" max="770" width="31.5703125" style="158" bestFit="1" customWidth="1"/>
    <col min="771" max="1024" width="11.42578125" style="158"/>
    <col min="1025" max="1025" width="107.28515625" style="158" customWidth="1"/>
    <col min="1026" max="1026" width="31.5703125" style="158" bestFit="1" customWidth="1"/>
    <col min="1027" max="1280" width="11.42578125" style="158"/>
    <col min="1281" max="1281" width="107.28515625" style="158" customWidth="1"/>
    <col min="1282" max="1282" width="31.5703125" style="158" bestFit="1" customWidth="1"/>
    <col min="1283" max="1536" width="11.42578125" style="158"/>
    <col min="1537" max="1537" width="107.28515625" style="158" customWidth="1"/>
    <col min="1538" max="1538" width="31.5703125" style="158" bestFit="1" customWidth="1"/>
    <col min="1539" max="1792" width="11.42578125" style="158"/>
    <col min="1793" max="1793" width="107.28515625" style="158" customWidth="1"/>
    <col min="1794" max="1794" width="31.5703125" style="158" bestFit="1" customWidth="1"/>
    <col min="1795" max="2048" width="11.42578125" style="158"/>
    <col min="2049" max="2049" width="107.28515625" style="158" customWidth="1"/>
    <col min="2050" max="2050" width="31.5703125" style="158" bestFit="1" customWidth="1"/>
    <col min="2051" max="2304" width="11.42578125" style="158"/>
    <col min="2305" max="2305" width="107.28515625" style="158" customWidth="1"/>
    <col min="2306" max="2306" width="31.5703125" style="158" bestFit="1" customWidth="1"/>
    <col min="2307" max="2560" width="11.42578125" style="158"/>
    <col min="2561" max="2561" width="107.28515625" style="158" customWidth="1"/>
    <col min="2562" max="2562" width="31.5703125" style="158" bestFit="1" customWidth="1"/>
    <col min="2563" max="2816" width="11.42578125" style="158"/>
    <col min="2817" max="2817" width="107.28515625" style="158" customWidth="1"/>
    <col min="2818" max="2818" width="31.5703125" style="158" bestFit="1" customWidth="1"/>
    <col min="2819" max="3072" width="11.42578125" style="158"/>
    <col min="3073" max="3073" width="107.28515625" style="158" customWidth="1"/>
    <col min="3074" max="3074" width="31.5703125" style="158" bestFit="1" customWidth="1"/>
    <col min="3075" max="3328" width="11.42578125" style="158"/>
    <col min="3329" max="3329" width="107.28515625" style="158" customWidth="1"/>
    <col min="3330" max="3330" width="31.5703125" style="158" bestFit="1" customWidth="1"/>
    <col min="3331" max="3584" width="11.42578125" style="158"/>
    <col min="3585" max="3585" width="107.28515625" style="158" customWidth="1"/>
    <col min="3586" max="3586" width="31.5703125" style="158" bestFit="1" customWidth="1"/>
    <col min="3587" max="3840" width="11.42578125" style="158"/>
    <col min="3841" max="3841" width="107.28515625" style="158" customWidth="1"/>
    <col min="3842" max="3842" width="31.5703125" style="158" bestFit="1" customWidth="1"/>
    <col min="3843" max="4096" width="11.42578125" style="158"/>
    <col min="4097" max="4097" width="107.28515625" style="158" customWidth="1"/>
    <col min="4098" max="4098" width="31.5703125" style="158" bestFit="1" customWidth="1"/>
    <col min="4099" max="4352" width="11.42578125" style="158"/>
    <col min="4353" max="4353" width="107.28515625" style="158" customWidth="1"/>
    <col min="4354" max="4354" width="31.5703125" style="158" bestFit="1" customWidth="1"/>
    <col min="4355" max="4608" width="11.42578125" style="158"/>
    <col min="4609" max="4609" width="107.28515625" style="158" customWidth="1"/>
    <col min="4610" max="4610" width="31.5703125" style="158" bestFit="1" customWidth="1"/>
    <col min="4611" max="4864" width="11.42578125" style="158"/>
    <col min="4865" max="4865" width="107.28515625" style="158" customWidth="1"/>
    <col min="4866" max="4866" width="31.5703125" style="158" bestFit="1" customWidth="1"/>
    <col min="4867" max="5120" width="11.42578125" style="158"/>
    <col min="5121" max="5121" width="107.28515625" style="158" customWidth="1"/>
    <col min="5122" max="5122" width="31.5703125" style="158" bestFit="1" customWidth="1"/>
    <col min="5123" max="5376" width="11.42578125" style="158"/>
    <col min="5377" max="5377" width="107.28515625" style="158" customWidth="1"/>
    <col min="5378" max="5378" width="31.5703125" style="158" bestFit="1" customWidth="1"/>
    <col min="5379" max="5632" width="11.42578125" style="158"/>
    <col min="5633" max="5633" width="107.28515625" style="158" customWidth="1"/>
    <col min="5634" max="5634" width="31.5703125" style="158" bestFit="1" customWidth="1"/>
    <col min="5635" max="5888" width="11.42578125" style="158"/>
    <col min="5889" max="5889" width="107.28515625" style="158" customWidth="1"/>
    <col min="5890" max="5890" width="31.5703125" style="158" bestFit="1" customWidth="1"/>
    <col min="5891" max="6144" width="11.42578125" style="158"/>
    <col min="6145" max="6145" width="107.28515625" style="158" customWidth="1"/>
    <col min="6146" max="6146" width="31.5703125" style="158" bestFit="1" customWidth="1"/>
    <col min="6147" max="6400" width="11.42578125" style="158"/>
    <col min="6401" max="6401" width="107.28515625" style="158" customWidth="1"/>
    <col min="6402" max="6402" width="31.5703125" style="158" bestFit="1" customWidth="1"/>
    <col min="6403" max="6656" width="11.42578125" style="158"/>
    <col min="6657" max="6657" width="107.28515625" style="158" customWidth="1"/>
    <col min="6658" max="6658" width="31.5703125" style="158" bestFit="1" customWidth="1"/>
    <col min="6659" max="6912" width="11.42578125" style="158"/>
    <col min="6913" max="6913" width="107.28515625" style="158" customWidth="1"/>
    <col min="6914" max="6914" width="31.5703125" style="158" bestFit="1" customWidth="1"/>
    <col min="6915" max="7168" width="11.42578125" style="158"/>
    <col min="7169" max="7169" width="107.28515625" style="158" customWidth="1"/>
    <col min="7170" max="7170" width="31.5703125" style="158" bestFit="1" customWidth="1"/>
    <col min="7171" max="7424" width="11.42578125" style="158"/>
    <col min="7425" max="7425" width="107.28515625" style="158" customWidth="1"/>
    <col min="7426" max="7426" width="31.5703125" style="158" bestFit="1" customWidth="1"/>
    <col min="7427" max="7680" width="11.42578125" style="158"/>
    <col min="7681" max="7681" width="107.28515625" style="158" customWidth="1"/>
    <col min="7682" max="7682" width="31.5703125" style="158" bestFit="1" customWidth="1"/>
    <col min="7683" max="7936" width="11.42578125" style="158"/>
    <col min="7937" max="7937" width="107.28515625" style="158" customWidth="1"/>
    <col min="7938" max="7938" width="31.5703125" style="158" bestFit="1" customWidth="1"/>
    <col min="7939" max="8192" width="11.42578125" style="158"/>
    <col min="8193" max="8193" width="107.28515625" style="158" customWidth="1"/>
    <col min="8194" max="8194" width="31.5703125" style="158" bestFit="1" customWidth="1"/>
    <col min="8195" max="8448" width="11.42578125" style="158"/>
    <col min="8449" max="8449" width="107.28515625" style="158" customWidth="1"/>
    <col min="8450" max="8450" width="31.5703125" style="158" bestFit="1" customWidth="1"/>
    <col min="8451" max="8704" width="11.42578125" style="158"/>
    <col min="8705" max="8705" width="107.28515625" style="158" customWidth="1"/>
    <col min="8706" max="8706" width="31.5703125" style="158" bestFit="1" customWidth="1"/>
    <col min="8707" max="8960" width="11.42578125" style="158"/>
    <col min="8961" max="8961" width="107.28515625" style="158" customWidth="1"/>
    <col min="8962" max="8962" width="31.5703125" style="158" bestFit="1" customWidth="1"/>
    <col min="8963" max="9216" width="11.42578125" style="158"/>
    <col min="9217" max="9217" width="107.28515625" style="158" customWidth="1"/>
    <col min="9218" max="9218" width="31.5703125" style="158" bestFit="1" customWidth="1"/>
    <col min="9219" max="9472" width="11.42578125" style="158"/>
    <col min="9473" max="9473" width="107.28515625" style="158" customWidth="1"/>
    <col min="9474" max="9474" width="31.5703125" style="158" bestFit="1" customWidth="1"/>
    <col min="9475" max="9728" width="11.42578125" style="158"/>
    <col min="9729" max="9729" width="107.28515625" style="158" customWidth="1"/>
    <col min="9730" max="9730" width="31.5703125" style="158" bestFit="1" customWidth="1"/>
    <col min="9731" max="9984" width="11.42578125" style="158"/>
    <col min="9985" max="9985" width="107.28515625" style="158" customWidth="1"/>
    <col min="9986" max="9986" width="31.5703125" style="158" bestFit="1" customWidth="1"/>
    <col min="9987" max="10240" width="11.42578125" style="158"/>
    <col min="10241" max="10241" width="107.28515625" style="158" customWidth="1"/>
    <col min="10242" max="10242" width="31.5703125" style="158" bestFit="1" customWidth="1"/>
    <col min="10243" max="10496" width="11.42578125" style="158"/>
    <col min="10497" max="10497" width="107.28515625" style="158" customWidth="1"/>
    <col min="10498" max="10498" width="31.5703125" style="158" bestFit="1" customWidth="1"/>
    <col min="10499" max="10752" width="11.42578125" style="158"/>
    <col min="10753" max="10753" width="107.28515625" style="158" customWidth="1"/>
    <col min="10754" max="10754" width="31.5703125" style="158" bestFit="1" customWidth="1"/>
    <col min="10755" max="11008" width="11.42578125" style="158"/>
    <col min="11009" max="11009" width="107.28515625" style="158" customWidth="1"/>
    <col min="11010" max="11010" width="31.5703125" style="158" bestFit="1" customWidth="1"/>
    <col min="11011" max="11264" width="11.42578125" style="158"/>
    <col min="11265" max="11265" width="107.28515625" style="158" customWidth="1"/>
    <col min="11266" max="11266" width="31.5703125" style="158" bestFit="1" customWidth="1"/>
    <col min="11267" max="11520" width="11.42578125" style="158"/>
    <col min="11521" max="11521" width="107.28515625" style="158" customWidth="1"/>
    <col min="11522" max="11522" width="31.5703125" style="158" bestFit="1" customWidth="1"/>
    <col min="11523" max="11776" width="11.42578125" style="158"/>
    <col min="11777" max="11777" width="107.28515625" style="158" customWidth="1"/>
    <col min="11778" max="11778" width="31.5703125" style="158" bestFit="1" customWidth="1"/>
    <col min="11779" max="12032" width="11.42578125" style="158"/>
    <col min="12033" max="12033" width="107.28515625" style="158" customWidth="1"/>
    <col min="12034" max="12034" width="31.5703125" style="158" bestFit="1" customWidth="1"/>
    <col min="12035" max="12288" width="11.42578125" style="158"/>
    <col min="12289" max="12289" width="107.28515625" style="158" customWidth="1"/>
    <col min="12290" max="12290" width="31.5703125" style="158" bestFit="1" customWidth="1"/>
    <col min="12291" max="12544" width="11.42578125" style="158"/>
    <col min="12545" max="12545" width="107.28515625" style="158" customWidth="1"/>
    <col min="12546" max="12546" width="31.5703125" style="158" bestFit="1" customWidth="1"/>
    <col min="12547" max="12800" width="11.42578125" style="158"/>
    <col min="12801" max="12801" width="107.28515625" style="158" customWidth="1"/>
    <col min="12802" max="12802" width="31.5703125" style="158" bestFit="1" customWidth="1"/>
    <col min="12803" max="13056" width="11.42578125" style="158"/>
    <col min="13057" max="13057" width="107.28515625" style="158" customWidth="1"/>
    <col min="13058" max="13058" width="31.5703125" style="158" bestFit="1" customWidth="1"/>
    <col min="13059" max="13312" width="11.42578125" style="158"/>
    <col min="13313" max="13313" width="107.28515625" style="158" customWidth="1"/>
    <col min="13314" max="13314" width="31.5703125" style="158" bestFit="1" customWidth="1"/>
    <col min="13315" max="13568" width="11.42578125" style="158"/>
    <col min="13569" max="13569" width="107.28515625" style="158" customWidth="1"/>
    <col min="13570" max="13570" width="31.5703125" style="158" bestFit="1" customWidth="1"/>
    <col min="13571" max="13824" width="11.42578125" style="158"/>
    <col min="13825" max="13825" width="107.28515625" style="158" customWidth="1"/>
    <col min="13826" max="13826" width="31.5703125" style="158" bestFit="1" customWidth="1"/>
    <col min="13827" max="14080" width="11.42578125" style="158"/>
    <col min="14081" max="14081" width="107.28515625" style="158" customWidth="1"/>
    <col min="14082" max="14082" width="31.5703125" style="158" bestFit="1" customWidth="1"/>
    <col min="14083" max="14336" width="11.42578125" style="158"/>
    <col min="14337" max="14337" width="107.28515625" style="158" customWidth="1"/>
    <col min="14338" max="14338" width="31.5703125" style="158" bestFit="1" customWidth="1"/>
    <col min="14339" max="14592" width="11.42578125" style="158"/>
    <col min="14593" max="14593" width="107.28515625" style="158" customWidth="1"/>
    <col min="14594" max="14594" width="31.5703125" style="158" bestFit="1" customWidth="1"/>
    <col min="14595" max="14848" width="11.42578125" style="158"/>
    <col min="14849" max="14849" width="107.28515625" style="158" customWidth="1"/>
    <col min="14850" max="14850" width="31.5703125" style="158" bestFit="1" customWidth="1"/>
    <col min="14851" max="15104" width="11.42578125" style="158"/>
    <col min="15105" max="15105" width="107.28515625" style="158" customWidth="1"/>
    <col min="15106" max="15106" width="31.5703125" style="158" bestFit="1" customWidth="1"/>
    <col min="15107" max="15360" width="11.42578125" style="158"/>
    <col min="15361" max="15361" width="107.28515625" style="158" customWidth="1"/>
    <col min="15362" max="15362" width="31.5703125" style="158" bestFit="1" customWidth="1"/>
    <col min="15363" max="15616" width="11.42578125" style="158"/>
    <col min="15617" max="15617" width="107.28515625" style="158" customWidth="1"/>
    <col min="15618" max="15618" width="31.5703125" style="158" bestFit="1" customWidth="1"/>
    <col min="15619" max="15872" width="11.42578125" style="158"/>
    <col min="15873" max="15873" width="107.28515625" style="158" customWidth="1"/>
    <col min="15874" max="15874" width="31.5703125" style="158" bestFit="1" customWidth="1"/>
    <col min="15875" max="16128" width="11.42578125" style="158"/>
    <col min="16129" max="16129" width="107.28515625" style="158" customWidth="1"/>
    <col min="16130" max="16130" width="31.5703125" style="158" bestFit="1" customWidth="1"/>
    <col min="16131" max="16384" width="11.42578125" style="158"/>
  </cols>
  <sheetData>
    <row r="1" spans="1:2" ht="20.25" x14ac:dyDescent="0.3">
      <c r="A1" s="157" t="s">
        <v>580</v>
      </c>
      <c r="B1" s="162"/>
    </row>
    <row r="4" spans="1:2" x14ac:dyDescent="0.2">
      <c r="A4" s="159" t="s">
        <v>559</v>
      </c>
      <c r="B4" s="159" t="s">
        <v>581</v>
      </c>
    </row>
    <row r="5" spans="1:2" x14ac:dyDescent="0.2">
      <c r="A5" s="198" t="s">
        <v>560</v>
      </c>
      <c r="B5" s="160"/>
    </row>
    <row r="6" spans="1:2" ht="15" x14ac:dyDescent="0.25">
      <c r="A6" t="s">
        <v>0</v>
      </c>
      <c r="B6" s="161" t="s">
        <v>48</v>
      </c>
    </row>
    <row r="7" spans="1:2" ht="15" x14ac:dyDescent="0.25">
      <c r="A7" t="s">
        <v>49</v>
      </c>
      <c r="B7" s="161" t="s">
        <v>50</v>
      </c>
    </row>
    <row r="8" spans="1:2" ht="15" x14ac:dyDescent="0.25">
      <c r="A8" t="s">
        <v>51</v>
      </c>
      <c r="B8" s="161" t="s">
        <v>52</v>
      </c>
    </row>
    <row r="9" spans="1:2" ht="15" x14ac:dyDescent="0.25">
      <c r="A9" t="s">
        <v>188</v>
      </c>
      <c r="B9" s="161" t="s">
        <v>189</v>
      </c>
    </row>
    <row r="10" spans="1:2" ht="15" x14ac:dyDescent="0.25">
      <c r="A10" t="s">
        <v>53</v>
      </c>
      <c r="B10" s="161" t="s">
        <v>561</v>
      </c>
    </row>
    <row r="11" spans="1:2" ht="15" x14ac:dyDescent="0.25">
      <c r="A11" t="s">
        <v>165</v>
      </c>
      <c r="B11" s="161" t="s">
        <v>310</v>
      </c>
    </row>
    <row r="12" spans="1:2" ht="15" x14ac:dyDescent="0.25">
      <c r="A12" t="s">
        <v>170</v>
      </c>
      <c r="B12" s="161" t="s">
        <v>311</v>
      </c>
    </row>
    <row r="13" spans="1:2" ht="15" x14ac:dyDescent="0.25">
      <c r="A13" t="s">
        <v>171</v>
      </c>
      <c r="B13" s="161" t="s">
        <v>312</v>
      </c>
    </row>
    <row r="14" spans="1:2" ht="15" x14ac:dyDescent="0.25">
      <c r="A14" t="s">
        <v>172</v>
      </c>
      <c r="B14" s="161" t="s">
        <v>313</v>
      </c>
    </row>
    <row r="15" spans="1:2" ht="15" x14ac:dyDescent="0.25">
      <c r="A15" t="s">
        <v>173</v>
      </c>
      <c r="B15" s="161" t="s">
        <v>562</v>
      </c>
    </row>
    <row r="16" spans="1:2" ht="15" x14ac:dyDescent="0.25">
      <c r="A16" t="s">
        <v>187</v>
      </c>
      <c r="B16" s="161" t="s">
        <v>563</v>
      </c>
    </row>
    <row r="17" spans="1:2" ht="15" x14ac:dyDescent="0.25">
      <c r="A17" t="s">
        <v>190</v>
      </c>
      <c r="B17" s="161" t="s">
        <v>564</v>
      </c>
    </row>
    <row r="18" spans="1:2" ht="15" x14ac:dyDescent="0.25">
      <c r="A18" t="s">
        <v>191</v>
      </c>
      <c r="B18" s="161" t="s">
        <v>565</v>
      </c>
    </row>
    <row r="19" spans="1:2" ht="15" x14ac:dyDescent="0.25">
      <c r="A19" t="s">
        <v>192</v>
      </c>
      <c r="B19" s="161" t="s">
        <v>314</v>
      </c>
    </row>
    <row r="20" spans="1:2" ht="15" x14ac:dyDescent="0.25">
      <c r="A20" t="s">
        <v>196</v>
      </c>
      <c r="B20" s="161" t="s">
        <v>315</v>
      </c>
    </row>
    <row r="21" spans="1:2" ht="15" x14ac:dyDescent="0.25">
      <c r="A21" t="s">
        <v>197</v>
      </c>
      <c r="B21" s="161" t="s">
        <v>316</v>
      </c>
    </row>
    <row r="22" spans="1:2" ht="15" x14ac:dyDescent="0.25">
      <c r="A22" t="s">
        <v>198</v>
      </c>
      <c r="B22" s="161" t="s">
        <v>317</v>
      </c>
    </row>
    <row r="23" spans="1:2" x14ac:dyDescent="0.2">
      <c r="A23" s="198" t="s">
        <v>566</v>
      </c>
      <c r="B23" s="160"/>
    </row>
    <row r="24" spans="1:2" ht="15" x14ac:dyDescent="0.25">
      <c r="A24" t="s">
        <v>319</v>
      </c>
      <c r="B24" s="161" t="s">
        <v>318</v>
      </c>
    </row>
    <row r="25" spans="1:2" ht="15" x14ac:dyDescent="0.25">
      <c r="A25" t="s">
        <v>321</v>
      </c>
      <c r="B25" s="161" t="s">
        <v>320</v>
      </c>
    </row>
    <row r="26" spans="1:2" ht="15" x14ac:dyDescent="0.25">
      <c r="A26" t="s">
        <v>323</v>
      </c>
      <c r="B26" s="161" t="s">
        <v>322</v>
      </c>
    </row>
    <row r="27" spans="1:2" ht="15" x14ac:dyDescent="0.25">
      <c r="A27" t="s">
        <v>325</v>
      </c>
      <c r="B27" s="161" t="s">
        <v>324</v>
      </c>
    </row>
    <row r="28" spans="1:2" ht="15" x14ac:dyDescent="0.25">
      <c r="A28" t="s">
        <v>200</v>
      </c>
      <c r="B28" s="161" t="s">
        <v>326</v>
      </c>
    </row>
    <row r="29" spans="1:2" ht="15" x14ac:dyDescent="0.25">
      <c r="A29" t="s">
        <v>201</v>
      </c>
      <c r="B29" s="161" t="s">
        <v>327</v>
      </c>
    </row>
    <row r="30" spans="1:2" ht="15" x14ac:dyDescent="0.25">
      <c r="A30" t="s">
        <v>202</v>
      </c>
      <c r="B30" s="161" t="s">
        <v>328</v>
      </c>
    </row>
    <row r="31" spans="1:2" ht="15" x14ac:dyDescent="0.25">
      <c r="A31" t="s">
        <v>567</v>
      </c>
      <c r="B31" s="161" t="s">
        <v>329</v>
      </c>
    </row>
    <row r="32" spans="1:2" x14ac:dyDescent="0.2">
      <c r="A32" s="198" t="s">
        <v>568</v>
      </c>
      <c r="B32" s="160"/>
    </row>
    <row r="33" spans="1:2" ht="15" x14ac:dyDescent="0.25">
      <c r="A33" t="s">
        <v>204</v>
      </c>
      <c r="B33" s="161" t="s">
        <v>330</v>
      </c>
    </row>
    <row r="34" spans="1:2" ht="15" x14ac:dyDescent="0.25">
      <c r="A34" t="s">
        <v>226</v>
      </c>
      <c r="B34" s="161" t="s">
        <v>331</v>
      </c>
    </row>
    <row r="35" spans="1:2" ht="15" x14ac:dyDescent="0.25">
      <c r="A35" t="s">
        <v>242</v>
      </c>
      <c r="B35" s="161" t="s">
        <v>332</v>
      </c>
    </row>
    <row r="36" spans="1:2" ht="15" x14ac:dyDescent="0.25">
      <c r="A36" t="s">
        <v>243</v>
      </c>
      <c r="B36" s="161" t="s">
        <v>333</v>
      </c>
    </row>
    <row r="37" spans="1:2" ht="15" x14ac:dyDescent="0.25">
      <c r="A37" t="s">
        <v>569</v>
      </c>
      <c r="B37" s="161" t="s">
        <v>343</v>
      </c>
    </row>
    <row r="38" spans="1:2" x14ac:dyDescent="0.2">
      <c r="A38" s="198" t="s">
        <v>570</v>
      </c>
      <c r="B38" s="160"/>
    </row>
    <row r="39" spans="1:2" ht="15" x14ac:dyDescent="0.25">
      <c r="A39" t="s">
        <v>582</v>
      </c>
      <c r="B39" s="161" t="s">
        <v>344</v>
      </c>
    </row>
    <row r="40" spans="1:2" ht="15" x14ac:dyDescent="0.25">
      <c r="A40" t="s">
        <v>267</v>
      </c>
      <c r="B40" s="161" t="s">
        <v>345</v>
      </c>
    </row>
    <row r="41" spans="1:2" x14ac:dyDescent="0.2">
      <c r="A41" s="198" t="s">
        <v>571</v>
      </c>
      <c r="B41" s="160"/>
    </row>
    <row r="42" spans="1:2" ht="15" x14ac:dyDescent="0.25">
      <c r="A42" t="s">
        <v>269</v>
      </c>
      <c r="B42" s="161" t="s">
        <v>346</v>
      </c>
    </row>
    <row r="43" spans="1:2" ht="15" x14ac:dyDescent="0.25">
      <c r="A43" t="s">
        <v>293</v>
      </c>
      <c r="B43" s="161" t="s">
        <v>572</v>
      </c>
    </row>
    <row r="44" spans="1:2" ht="15" x14ac:dyDescent="0.25">
      <c r="A44" t="s">
        <v>295</v>
      </c>
      <c r="B44" s="161" t="s">
        <v>347</v>
      </c>
    </row>
    <row r="45" spans="1:2" ht="15" x14ac:dyDescent="0.25">
      <c r="A45" t="s">
        <v>573</v>
      </c>
      <c r="B45" s="161" t="s">
        <v>348</v>
      </c>
    </row>
    <row r="46" spans="1:2" ht="15" x14ac:dyDescent="0.25">
      <c r="A46" t="s">
        <v>574</v>
      </c>
      <c r="B46" s="161" t="s">
        <v>349</v>
      </c>
    </row>
    <row r="47" spans="1:2" ht="15" x14ac:dyDescent="0.25">
      <c r="A47" t="s">
        <v>575</v>
      </c>
      <c r="B47" s="161" t="s">
        <v>350</v>
      </c>
    </row>
    <row r="48" spans="1:2" ht="15" x14ac:dyDescent="0.25">
      <c r="A48" t="s">
        <v>300</v>
      </c>
      <c r="B48" s="161" t="s">
        <v>351</v>
      </c>
    </row>
    <row r="49" spans="1:2" x14ac:dyDescent="0.2">
      <c r="A49" s="198" t="s">
        <v>576</v>
      </c>
      <c r="B49" s="160"/>
    </row>
    <row r="50" spans="1:2" ht="15" x14ac:dyDescent="0.25">
      <c r="A50" t="s">
        <v>301</v>
      </c>
      <c r="B50" s="161" t="s">
        <v>353</v>
      </c>
    </row>
    <row r="51" spans="1:2" ht="15" x14ac:dyDescent="0.25">
      <c r="A51" t="s">
        <v>303</v>
      </c>
      <c r="B51" s="161" t="s">
        <v>352</v>
      </c>
    </row>
    <row r="52" spans="1:2" ht="15" x14ac:dyDescent="0.25">
      <c r="A52" t="s">
        <v>305</v>
      </c>
      <c r="B52" s="161" t="s">
        <v>355</v>
      </c>
    </row>
    <row r="53" spans="1:2" ht="15" x14ac:dyDescent="0.25">
      <c r="A53" t="s">
        <v>306</v>
      </c>
      <c r="B53" s="161" t="s">
        <v>356</v>
      </c>
    </row>
    <row r="54" spans="1:2" ht="15" x14ac:dyDescent="0.25">
      <c r="A54" t="s">
        <v>307</v>
      </c>
      <c r="B54" s="161" t="s">
        <v>357</v>
      </c>
    </row>
    <row r="55" spans="1:2" ht="15" x14ac:dyDescent="0.25">
      <c r="A55" t="s">
        <v>308</v>
      </c>
      <c r="B55" s="161" t="s">
        <v>358</v>
      </c>
    </row>
    <row r="56" spans="1:2" x14ac:dyDescent="0.2">
      <c r="A56" s="198" t="s">
        <v>577</v>
      </c>
      <c r="B56" s="160"/>
    </row>
    <row r="57" spans="1:2" ht="15" x14ac:dyDescent="0.25">
      <c r="A57" t="s">
        <v>362</v>
      </c>
      <c r="B57" s="161" t="s">
        <v>440</v>
      </c>
    </row>
    <row r="58" spans="1:2" ht="15" x14ac:dyDescent="0.25">
      <c r="A58" t="s">
        <v>578</v>
      </c>
      <c r="B58" s="161" t="s">
        <v>441</v>
      </c>
    </row>
    <row r="59" spans="1:2" ht="15" x14ac:dyDescent="0.25">
      <c r="A59" t="s">
        <v>384</v>
      </c>
      <c r="B59" s="161" t="s">
        <v>442</v>
      </c>
    </row>
    <row r="60" spans="1:2" ht="15" x14ac:dyDescent="0.25">
      <c r="A60" t="s">
        <v>579</v>
      </c>
      <c r="B60" s="161" t="s">
        <v>443</v>
      </c>
    </row>
    <row r="61" spans="1:2" ht="15" x14ac:dyDescent="0.25">
      <c r="A61" t="s">
        <v>391</v>
      </c>
      <c r="B61" s="161" t="s">
        <v>444</v>
      </c>
    </row>
    <row r="62" spans="1:2" ht="15" x14ac:dyDescent="0.25">
      <c r="A62" t="s">
        <v>416</v>
      </c>
      <c r="B62" s="161" t="s">
        <v>445</v>
      </c>
    </row>
    <row r="63" spans="1:2" ht="15" x14ac:dyDescent="0.25">
      <c r="A63" t="s">
        <v>426</v>
      </c>
      <c r="B63" s="161" t="s">
        <v>446</v>
      </c>
    </row>
    <row r="64" spans="1:2" ht="15" x14ac:dyDescent="0.25">
      <c r="A64" t="s">
        <v>432</v>
      </c>
      <c r="B64" s="161" t="s">
        <v>447</v>
      </c>
    </row>
    <row r="65" spans="1:2" ht="15" x14ac:dyDescent="0.25">
      <c r="A65" t="s">
        <v>448</v>
      </c>
      <c r="B65" s="161" t="s">
        <v>457</v>
      </c>
    </row>
    <row r="66" spans="1:2" ht="15" x14ac:dyDescent="0.25">
      <c r="A66" t="s">
        <v>583</v>
      </c>
      <c r="B66" s="161" t="s">
        <v>458</v>
      </c>
    </row>
    <row r="67" spans="1:2" ht="15" x14ac:dyDescent="0.25">
      <c r="A67" t="s">
        <v>455</v>
      </c>
      <c r="B67" s="161" t="s">
        <v>459</v>
      </c>
    </row>
    <row r="68" spans="1:2" ht="15" x14ac:dyDescent="0.25">
      <c r="A68" t="s">
        <v>456</v>
      </c>
      <c r="B68" s="161" t="s">
        <v>460</v>
      </c>
    </row>
  </sheetData>
  <hyperlinks>
    <hyperlink ref="A5" location="Beschäftigte!A1" display="1 Beschäftigte"/>
    <hyperlink ref="B6" location="Tab_1_1!A1" display="Tabelle 1.1"/>
    <hyperlink ref="A56" location="Zeitreihen!A1" display="7 Zeitreihen"/>
    <hyperlink ref="A49" location="Wegpendler!A1" display="6 Wegpendler"/>
    <hyperlink ref="A41" location="Zupendler!A1" display="5 Zupendler"/>
    <hyperlink ref="A38" location="Vollzeitäquivalente!A1" display="4 Vollzeitäquivalente"/>
    <hyperlink ref="A32" location="'Arbeitsstätten und Unternehmen'!A1" display="3 Arbeitsstätten und Unternehmen"/>
    <hyperlink ref="A23" location="Arbeitsplätze!A1" display="2 Arbeitsplätze"/>
    <hyperlink ref="B7" location="Tab_1_2!A1" display="Tabelle 1.2"/>
    <hyperlink ref="B8" location="Tab_1_3!A1" display="Tabelle 1.3"/>
    <hyperlink ref="B9" location="Tab_1_4!A1" display="Tabelle 1.4"/>
    <hyperlink ref="B10" location="Tab_1_5!A1" display="Tabelle 1.5"/>
    <hyperlink ref="B11" location="Tab_1_6!A1" display="Tabelle 1.6"/>
    <hyperlink ref="B12" location="Tab_1_7!A1" display="Tabelle 1.7"/>
    <hyperlink ref="B13" location="Tab_1_8!A1" display="Tabelle 1.8"/>
    <hyperlink ref="B14" location="Tab_1_9!A1" display="Tabelle 1.9"/>
    <hyperlink ref="B15" location="Tab_1_10!A1" display="Tabelle 1.10"/>
    <hyperlink ref="B16" location="Tab_1_11!A1" display="Tabelle 1.11"/>
    <hyperlink ref="B17" location="Tab_1_12!A1" display="Tabelle 1.12"/>
    <hyperlink ref="B18" location="Tab_1_13!A1" display="Tabelle 1.13"/>
    <hyperlink ref="B19" location="Tab_1_14!A1" display="Tabelle 1.14"/>
    <hyperlink ref="B20" location="Tab_1_15!A1" display="Tabelle 1.15"/>
    <hyperlink ref="B21" location="Tab_1_16!A1" display="Tabelle 1.16"/>
    <hyperlink ref="B22" location="Tab_1_17!A1" display="Tabelle 1.17"/>
    <hyperlink ref="B24" location="Tab_2_1!A1" display="Tabelle 2.1"/>
    <hyperlink ref="B25" location="Tab_2_2!A1" display="Tabelle 2.2"/>
    <hyperlink ref="B26" location="Tab_2_3!A1" display="Tabelle 2.3"/>
    <hyperlink ref="B27" location="Tab_2_4!A1" display="Tabelle 2.4"/>
    <hyperlink ref="B28" location="Tab_2_5!A1" display="Tabelle 2.5"/>
    <hyperlink ref="B29" location="Tab_2_6!A1" display="Tabelle 2.6"/>
    <hyperlink ref="B30" location="Tab_2_7!A1" display="Tabelle 2.7"/>
    <hyperlink ref="B31" location="Tab_2_8!A1" display="Tabelle 2.8"/>
    <hyperlink ref="B33" location="Tab_3_1!A1" display="Tabelle 3.1"/>
    <hyperlink ref="B34" location="Tab_3_2!A1" display="Tabelle 3.2"/>
    <hyperlink ref="B35" location="Tab_3_3!A1" display="Tabelle 3.3"/>
    <hyperlink ref="B36" location="Tab_3_4!A1" display="Tabelle 3.4"/>
    <hyperlink ref="B37" location="Tab_3_5!A1" display="Tabelle 3.5"/>
    <hyperlink ref="B39" location="Tab_4_1!A1" display="Tabelle 4.1"/>
    <hyperlink ref="B40" location="Tab_4_2!A1" display="Tabelle 4.2"/>
    <hyperlink ref="B42" location="Tab_5_1!A1" display="Tabelle 5.1"/>
    <hyperlink ref="B43" location="Tab_5_2!A1" display="Tabelle 5.2"/>
    <hyperlink ref="B44" location="Tab_5_3!A1" display="Tabelle 5.3"/>
    <hyperlink ref="B45" location="Tab_5_4!A1" display="Tabelle 5.4"/>
    <hyperlink ref="B46" location="Tab_5_5!A1" display="Tabelle 5.5"/>
    <hyperlink ref="B47" location="Tab_5_6!A1" display="Tabelle 5.6"/>
    <hyperlink ref="B48" location="Tab_5_7!A1" display="Tabelle 5.7"/>
    <hyperlink ref="B50" location="Tab_6_1!A1" display="Tabelle 6.1"/>
    <hyperlink ref="B51" location="Tab_6_2!A1" display="Tabelle 6.2"/>
    <hyperlink ref="B52" location="Tab_6_3!A1" display="Tabelle 6.3"/>
    <hyperlink ref="B53" location="Tab_6_4!A1" display="Tabelle 6.4"/>
    <hyperlink ref="B54" location="Tab_6_5!A1" display="Tabelle 6.5"/>
    <hyperlink ref="B55" location="Tab_6_6!A1" display="Tabelle 6.6"/>
    <hyperlink ref="B57" location="Tab_7_1!A1" display="Tabelle 7.1"/>
    <hyperlink ref="B58" location="Tab_7_2!A1" display="Tabelle 7.2"/>
    <hyperlink ref="B59" location="Tab_7_3!A1" display="Tabelle 7.3"/>
    <hyperlink ref="B60" location="Tab_7_4!A1" display="Tabelle 7.4"/>
    <hyperlink ref="B61" location="Tab_7_5!A1" display="Tabelle 7.5"/>
    <hyperlink ref="B62" location="Tab_7_6!A1" display="Tabelle 7.6"/>
    <hyperlink ref="B65" location="Tab_7_9!A1" display="Tabelle 7.9"/>
    <hyperlink ref="B63" location="Tab_7_6!A1" display="Tabelle 7.7"/>
    <hyperlink ref="B64" location="Tab_7_6!A1" display="Tabelle 7.8"/>
    <hyperlink ref="B66" location="Tab_7_9!A1" display="Tabelle 7.10"/>
    <hyperlink ref="B67" location="Tab_7_9!A1" display="Tabelle 7.11"/>
    <hyperlink ref="B68" location="Tab_7_9!A1" display="Tabelle 7.12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showGridLines="0" workbookViewId="0">
      <selection activeCell="O35" sqref="O35"/>
    </sheetView>
  </sheetViews>
  <sheetFormatPr baseColWidth="10" defaultColWidth="11.42578125" defaultRowHeight="12.75" x14ac:dyDescent="0.2"/>
  <cols>
    <col min="1" max="1" width="51.7109375" style="3" customWidth="1"/>
    <col min="2" max="2" width="6.140625" style="1" customWidth="1"/>
    <col min="3" max="3" width="8.140625" style="1" customWidth="1"/>
    <col min="4" max="4" width="8.7109375" style="1" customWidth="1"/>
    <col min="5" max="5" width="8.140625" style="1" customWidth="1"/>
    <col min="6" max="6" width="8.7109375" style="1" customWidth="1"/>
    <col min="7" max="7" width="8.140625" style="1" customWidth="1"/>
    <col min="8" max="8" width="8.7109375" style="1" customWidth="1"/>
    <col min="9" max="9" width="8.140625" style="1" customWidth="1"/>
    <col min="10" max="10" width="8.7109375" style="1" customWidth="1"/>
    <col min="11" max="16384" width="11.42578125" style="1"/>
  </cols>
  <sheetData>
    <row r="1" spans="1:10" x14ac:dyDescent="0.2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</row>
    <row r="4" spans="1:10" x14ac:dyDescent="0.2">
      <c r="A4" s="208" t="s">
        <v>313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 x14ac:dyDescent="0.2">
      <c r="A5" s="210"/>
      <c r="B5" s="174" t="s">
        <v>3</v>
      </c>
      <c r="C5" s="215" t="s">
        <v>2</v>
      </c>
      <c r="D5" s="215"/>
      <c r="E5" s="215"/>
      <c r="F5" s="215"/>
      <c r="G5" s="215"/>
      <c r="H5" s="215"/>
      <c r="I5" s="215"/>
      <c r="J5" s="215"/>
    </row>
    <row r="6" spans="1:10" ht="15" customHeight="1" x14ac:dyDescent="0.2">
      <c r="A6" s="210"/>
      <c r="B6" s="174"/>
      <c r="C6" s="215" t="s">
        <v>166</v>
      </c>
      <c r="D6" s="215"/>
      <c r="E6" s="215" t="s">
        <v>167</v>
      </c>
      <c r="F6" s="215"/>
      <c r="G6" s="215"/>
      <c r="H6" s="215"/>
      <c r="I6" s="215"/>
      <c r="J6" s="215"/>
    </row>
    <row r="7" spans="1:10" ht="15" customHeight="1" x14ac:dyDescent="0.2">
      <c r="A7" s="210"/>
      <c r="B7" s="174"/>
      <c r="C7" s="215" t="s">
        <v>54</v>
      </c>
      <c r="D7" s="215"/>
      <c r="E7" s="215" t="s">
        <v>55</v>
      </c>
      <c r="F7" s="215"/>
      <c r="G7" s="215" t="s">
        <v>168</v>
      </c>
      <c r="H7" s="215"/>
      <c r="I7" s="215" t="s">
        <v>169</v>
      </c>
      <c r="J7" s="215"/>
    </row>
    <row r="8" spans="1:10" ht="15" x14ac:dyDescent="0.2">
      <c r="A8" s="210"/>
      <c r="B8" s="174"/>
      <c r="C8" s="142" t="s">
        <v>6</v>
      </c>
      <c r="D8" s="142" t="s">
        <v>7</v>
      </c>
      <c r="E8" s="142" t="s">
        <v>6</v>
      </c>
      <c r="F8" s="142" t="s">
        <v>7</v>
      </c>
      <c r="G8" s="142" t="s">
        <v>6</v>
      </c>
      <c r="H8" s="142" t="s">
        <v>7</v>
      </c>
      <c r="I8" s="142" t="s">
        <v>6</v>
      </c>
      <c r="J8" s="142" t="s">
        <v>7</v>
      </c>
    </row>
    <row r="9" spans="1:10" ht="15" customHeight="1" x14ac:dyDescent="0.2">
      <c r="A9" s="139" t="s">
        <v>3</v>
      </c>
      <c r="B9" s="176">
        <v>4777</v>
      </c>
      <c r="C9" s="141">
        <v>1260</v>
      </c>
      <c r="D9" s="141">
        <v>459</v>
      </c>
      <c r="E9" s="141">
        <v>744</v>
      </c>
      <c r="F9" s="141">
        <v>451</v>
      </c>
      <c r="G9" s="141">
        <v>1068</v>
      </c>
      <c r="H9" s="141">
        <v>578</v>
      </c>
      <c r="I9" s="141">
        <v>172</v>
      </c>
      <c r="J9" s="141">
        <v>45</v>
      </c>
    </row>
    <row r="10" spans="1:10" ht="15" x14ac:dyDescent="0.2">
      <c r="A10" s="139" t="s">
        <v>8</v>
      </c>
      <c r="B10" s="176">
        <v>31</v>
      </c>
      <c r="C10" s="141">
        <v>6</v>
      </c>
      <c r="D10" s="141">
        <v>8</v>
      </c>
      <c r="E10" s="141">
        <v>4</v>
      </c>
      <c r="F10" s="141">
        <v>10</v>
      </c>
      <c r="G10" s="141">
        <v>2</v>
      </c>
      <c r="H10" s="141">
        <v>1</v>
      </c>
      <c r="I10" s="141" t="s">
        <v>12</v>
      </c>
      <c r="J10" s="141" t="s">
        <v>12</v>
      </c>
    </row>
    <row r="11" spans="1:10" ht="15" x14ac:dyDescent="0.2">
      <c r="A11" s="139" t="s">
        <v>9</v>
      </c>
      <c r="B11" s="177">
        <v>31</v>
      </c>
      <c r="C11" s="146">
        <v>6</v>
      </c>
      <c r="D11" s="146">
        <v>8</v>
      </c>
      <c r="E11" s="146">
        <v>4</v>
      </c>
      <c r="F11" s="146">
        <v>10</v>
      </c>
      <c r="G11" s="146">
        <v>2</v>
      </c>
      <c r="H11" s="146">
        <v>1</v>
      </c>
      <c r="I11" s="146" t="s">
        <v>12</v>
      </c>
      <c r="J11" s="146" t="s">
        <v>12</v>
      </c>
    </row>
    <row r="12" spans="1:10" ht="15" x14ac:dyDescent="0.2">
      <c r="A12" s="139" t="s">
        <v>10</v>
      </c>
      <c r="B12" s="176">
        <v>568</v>
      </c>
      <c r="C12" s="141">
        <v>126</v>
      </c>
      <c r="D12" s="141">
        <v>68</v>
      </c>
      <c r="E12" s="141">
        <v>80</v>
      </c>
      <c r="F12" s="141">
        <v>93</v>
      </c>
      <c r="G12" s="141">
        <v>108</v>
      </c>
      <c r="H12" s="141">
        <v>77</v>
      </c>
      <c r="I12" s="141">
        <v>12</v>
      </c>
      <c r="J12" s="141">
        <v>4</v>
      </c>
    </row>
    <row r="13" spans="1:10" ht="15" x14ac:dyDescent="0.2">
      <c r="A13" s="139" t="s">
        <v>11</v>
      </c>
      <c r="B13" s="177">
        <v>2</v>
      </c>
      <c r="C13" s="146">
        <v>1</v>
      </c>
      <c r="D13" s="146">
        <v>1</v>
      </c>
      <c r="E13" s="146" t="s">
        <v>12</v>
      </c>
      <c r="F13" s="146" t="s">
        <v>12</v>
      </c>
      <c r="G13" s="146" t="s">
        <v>12</v>
      </c>
      <c r="H13" s="146" t="s">
        <v>12</v>
      </c>
      <c r="I13" s="146" t="s">
        <v>12</v>
      </c>
      <c r="J13" s="146" t="s">
        <v>12</v>
      </c>
    </row>
    <row r="14" spans="1:10" ht="15" x14ac:dyDescent="0.2">
      <c r="A14" s="139" t="s">
        <v>13</v>
      </c>
      <c r="B14" s="177">
        <v>53</v>
      </c>
      <c r="C14" s="146">
        <v>11</v>
      </c>
      <c r="D14" s="146">
        <v>3</v>
      </c>
      <c r="E14" s="146">
        <v>13</v>
      </c>
      <c r="F14" s="146">
        <v>2</v>
      </c>
      <c r="G14" s="146">
        <v>17</v>
      </c>
      <c r="H14" s="146">
        <v>5</v>
      </c>
      <c r="I14" s="146">
        <v>2</v>
      </c>
      <c r="J14" s="146" t="s">
        <v>12</v>
      </c>
    </row>
    <row r="15" spans="1:10" ht="15" x14ac:dyDescent="0.2">
      <c r="A15" s="139" t="s">
        <v>14</v>
      </c>
      <c r="B15" s="177">
        <v>29</v>
      </c>
      <c r="C15" s="146">
        <v>7</v>
      </c>
      <c r="D15" s="146">
        <v>1</v>
      </c>
      <c r="E15" s="146">
        <v>4</v>
      </c>
      <c r="F15" s="146">
        <v>9</v>
      </c>
      <c r="G15" s="146">
        <v>5</v>
      </c>
      <c r="H15" s="146">
        <v>1</v>
      </c>
      <c r="I15" s="146">
        <v>1</v>
      </c>
      <c r="J15" s="146">
        <v>1</v>
      </c>
    </row>
    <row r="16" spans="1:10" ht="15" x14ac:dyDescent="0.2">
      <c r="A16" s="139" t="s">
        <v>15</v>
      </c>
      <c r="B16" s="177">
        <v>42</v>
      </c>
      <c r="C16" s="146">
        <v>15</v>
      </c>
      <c r="D16" s="146">
        <v>9</v>
      </c>
      <c r="E16" s="146">
        <v>4</v>
      </c>
      <c r="F16" s="146">
        <v>5</v>
      </c>
      <c r="G16" s="146">
        <v>5</v>
      </c>
      <c r="H16" s="146">
        <v>3</v>
      </c>
      <c r="I16" s="146">
        <v>1</v>
      </c>
      <c r="J16" s="146" t="s">
        <v>12</v>
      </c>
    </row>
    <row r="17" spans="1:10" ht="15" x14ac:dyDescent="0.2">
      <c r="A17" s="139" t="s">
        <v>16</v>
      </c>
      <c r="B17" s="177">
        <v>3</v>
      </c>
      <c r="C17" s="146">
        <v>2</v>
      </c>
      <c r="D17" s="146" t="s">
        <v>12</v>
      </c>
      <c r="E17" s="146" t="s">
        <v>12</v>
      </c>
      <c r="F17" s="146" t="s">
        <v>12</v>
      </c>
      <c r="G17" s="146">
        <v>1</v>
      </c>
      <c r="H17" s="146" t="s">
        <v>12</v>
      </c>
      <c r="I17" s="146" t="s">
        <v>12</v>
      </c>
      <c r="J17" s="146" t="s">
        <v>12</v>
      </c>
    </row>
    <row r="18" spans="1:10" ht="15" x14ac:dyDescent="0.2">
      <c r="A18" s="139" t="s">
        <v>17</v>
      </c>
      <c r="B18" s="177">
        <v>14</v>
      </c>
      <c r="C18" s="146">
        <v>3</v>
      </c>
      <c r="D18" s="146">
        <v>3</v>
      </c>
      <c r="E18" s="146">
        <v>2</v>
      </c>
      <c r="F18" s="146" t="s">
        <v>12</v>
      </c>
      <c r="G18" s="146">
        <v>4</v>
      </c>
      <c r="H18" s="146">
        <v>2</v>
      </c>
      <c r="I18" s="146" t="s">
        <v>12</v>
      </c>
      <c r="J18" s="146" t="s">
        <v>12</v>
      </c>
    </row>
    <row r="19" spans="1:10" ht="15" x14ac:dyDescent="0.2">
      <c r="A19" s="139" t="s">
        <v>18</v>
      </c>
      <c r="B19" s="177">
        <v>54</v>
      </c>
      <c r="C19" s="146">
        <v>10</v>
      </c>
      <c r="D19" s="146">
        <v>9</v>
      </c>
      <c r="E19" s="146">
        <v>13</v>
      </c>
      <c r="F19" s="146">
        <v>6</v>
      </c>
      <c r="G19" s="146">
        <v>7</v>
      </c>
      <c r="H19" s="146">
        <v>7</v>
      </c>
      <c r="I19" s="146" t="s">
        <v>12</v>
      </c>
      <c r="J19" s="146">
        <v>2</v>
      </c>
    </row>
    <row r="20" spans="1:10" ht="15" x14ac:dyDescent="0.2">
      <c r="A20" s="139" t="s">
        <v>19</v>
      </c>
      <c r="B20" s="177">
        <v>26</v>
      </c>
      <c r="C20" s="146">
        <v>5</v>
      </c>
      <c r="D20" s="146">
        <v>1</v>
      </c>
      <c r="E20" s="146">
        <v>6</v>
      </c>
      <c r="F20" s="146">
        <v>3</v>
      </c>
      <c r="G20" s="146">
        <v>6</v>
      </c>
      <c r="H20" s="146">
        <v>5</v>
      </c>
      <c r="I20" s="146" t="s">
        <v>12</v>
      </c>
      <c r="J20" s="146" t="s">
        <v>12</v>
      </c>
    </row>
    <row r="21" spans="1:10" ht="15" x14ac:dyDescent="0.2">
      <c r="A21" s="139" t="s">
        <v>20</v>
      </c>
      <c r="B21" s="177">
        <v>2</v>
      </c>
      <c r="C21" s="146">
        <v>1</v>
      </c>
      <c r="D21" s="146" t="s">
        <v>12</v>
      </c>
      <c r="E21" s="146" t="s">
        <v>12</v>
      </c>
      <c r="F21" s="146" t="s">
        <v>12</v>
      </c>
      <c r="G21" s="146">
        <v>1</v>
      </c>
      <c r="H21" s="146" t="s">
        <v>12</v>
      </c>
      <c r="I21" s="146" t="s">
        <v>12</v>
      </c>
      <c r="J21" s="146" t="s">
        <v>12</v>
      </c>
    </row>
    <row r="22" spans="1:10" ht="15" x14ac:dyDescent="0.2">
      <c r="A22" s="139" t="s">
        <v>21</v>
      </c>
      <c r="B22" s="177">
        <v>58</v>
      </c>
      <c r="C22" s="146">
        <v>10</v>
      </c>
      <c r="D22" s="146">
        <v>4</v>
      </c>
      <c r="E22" s="146">
        <v>8</v>
      </c>
      <c r="F22" s="146">
        <v>5</v>
      </c>
      <c r="G22" s="146">
        <v>20</v>
      </c>
      <c r="H22" s="146">
        <v>9</v>
      </c>
      <c r="I22" s="146">
        <v>1</v>
      </c>
      <c r="J22" s="146">
        <v>1</v>
      </c>
    </row>
    <row r="23" spans="1:10" ht="15" x14ac:dyDescent="0.2">
      <c r="A23" s="139" t="s">
        <v>22</v>
      </c>
      <c r="B23" s="177">
        <v>10</v>
      </c>
      <c r="C23" s="146" t="s">
        <v>12</v>
      </c>
      <c r="D23" s="146">
        <v>1</v>
      </c>
      <c r="E23" s="146" t="s">
        <v>12</v>
      </c>
      <c r="F23" s="146">
        <v>1</v>
      </c>
      <c r="G23" s="146">
        <v>3</v>
      </c>
      <c r="H23" s="146">
        <v>5</v>
      </c>
      <c r="I23" s="146" t="s">
        <v>12</v>
      </c>
      <c r="J23" s="146" t="s">
        <v>12</v>
      </c>
    </row>
    <row r="24" spans="1:10" ht="15" x14ac:dyDescent="0.2">
      <c r="A24" s="139" t="s">
        <v>23</v>
      </c>
      <c r="B24" s="177">
        <v>54</v>
      </c>
      <c r="C24" s="146">
        <v>14</v>
      </c>
      <c r="D24" s="146">
        <v>4</v>
      </c>
      <c r="E24" s="146">
        <v>11</v>
      </c>
      <c r="F24" s="146">
        <v>2</v>
      </c>
      <c r="G24" s="146">
        <v>12</v>
      </c>
      <c r="H24" s="146">
        <v>9</v>
      </c>
      <c r="I24" s="146">
        <v>2</v>
      </c>
      <c r="J24" s="146" t="s">
        <v>12</v>
      </c>
    </row>
    <row r="25" spans="1:10" ht="15" x14ac:dyDescent="0.2">
      <c r="A25" s="139" t="s">
        <v>24</v>
      </c>
      <c r="B25" s="177">
        <v>18</v>
      </c>
      <c r="C25" s="146">
        <v>6</v>
      </c>
      <c r="D25" s="146">
        <v>1</v>
      </c>
      <c r="E25" s="146">
        <v>6</v>
      </c>
      <c r="F25" s="146">
        <v>3</v>
      </c>
      <c r="G25" s="146">
        <v>1</v>
      </c>
      <c r="H25" s="146">
        <v>1</v>
      </c>
      <c r="I25" s="146" t="s">
        <v>12</v>
      </c>
      <c r="J25" s="146" t="s">
        <v>12</v>
      </c>
    </row>
    <row r="26" spans="1:10" ht="15" x14ac:dyDescent="0.2">
      <c r="A26" s="139" t="s">
        <v>25</v>
      </c>
      <c r="B26" s="177">
        <v>203</v>
      </c>
      <c r="C26" s="146">
        <v>41</v>
      </c>
      <c r="D26" s="146">
        <v>31</v>
      </c>
      <c r="E26" s="146">
        <v>13</v>
      </c>
      <c r="F26" s="146">
        <v>57</v>
      </c>
      <c r="G26" s="146">
        <v>26</v>
      </c>
      <c r="H26" s="146">
        <v>30</v>
      </c>
      <c r="I26" s="146">
        <v>5</v>
      </c>
      <c r="J26" s="146" t="s">
        <v>12</v>
      </c>
    </row>
    <row r="27" spans="1:10" ht="15" x14ac:dyDescent="0.2">
      <c r="A27" s="139" t="s">
        <v>26</v>
      </c>
      <c r="B27" s="176">
        <v>4178</v>
      </c>
      <c r="C27" s="141">
        <v>1128</v>
      </c>
      <c r="D27" s="141">
        <v>383</v>
      </c>
      <c r="E27" s="141">
        <v>660</v>
      </c>
      <c r="F27" s="141">
        <v>348</v>
      </c>
      <c r="G27" s="141">
        <v>958</v>
      </c>
      <c r="H27" s="141">
        <v>500</v>
      </c>
      <c r="I27" s="141">
        <v>160</v>
      </c>
      <c r="J27" s="141">
        <v>41</v>
      </c>
    </row>
    <row r="28" spans="1:10" ht="15" x14ac:dyDescent="0.2">
      <c r="A28" s="139" t="s">
        <v>27</v>
      </c>
      <c r="B28" s="177">
        <v>494</v>
      </c>
      <c r="C28" s="146">
        <v>133</v>
      </c>
      <c r="D28" s="146">
        <v>55</v>
      </c>
      <c r="E28" s="146">
        <v>76</v>
      </c>
      <c r="F28" s="146">
        <v>73</v>
      </c>
      <c r="G28" s="146">
        <v>94</v>
      </c>
      <c r="H28" s="146">
        <v>50</v>
      </c>
      <c r="I28" s="146">
        <v>11</v>
      </c>
      <c r="J28" s="146">
        <v>2</v>
      </c>
    </row>
    <row r="29" spans="1:10" ht="15" x14ac:dyDescent="0.2">
      <c r="A29" s="139" t="s">
        <v>28</v>
      </c>
      <c r="B29" s="177">
        <v>161</v>
      </c>
      <c r="C29" s="146">
        <v>35</v>
      </c>
      <c r="D29" s="146">
        <v>21</v>
      </c>
      <c r="E29" s="146">
        <v>24</v>
      </c>
      <c r="F29" s="146">
        <v>27</v>
      </c>
      <c r="G29" s="146">
        <v>22</v>
      </c>
      <c r="H29" s="146">
        <v>20</v>
      </c>
      <c r="I29" s="146">
        <v>4</v>
      </c>
      <c r="J29" s="146">
        <v>8</v>
      </c>
    </row>
    <row r="30" spans="1:10" ht="15" x14ac:dyDescent="0.2">
      <c r="A30" s="139" t="s">
        <v>29</v>
      </c>
      <c r="B30" s="177">
        <v>218</v>
      </c>
      <c r="C30" s="146">
        <v>56</v>
      </c>
      <c r="D30" s="146">
        <v>15</v>
      </c>
      <c r="E30" s="146">
        <v>26</v>
      </c>
      <c r="F30" s="146">
        <v>11</v>
      </c>
      <c r="G30" s="146">
        <v>62</v>
      </c>
      <c r="H30" s="146">
        <v>26</v>
      </c>
      <c r="I30" s="146">
        <v>16</v>
      </c>
      <c r="J30" s="146">
        <v>6</v>
      </c>
    </row>
    <row r="31" spans="1:10" ht="15" x14ac:dyDescent="0.2">
      <c r="A31" s="139" t="s">
        <v>30</v>
      </c>
      <c r="B31" s="177">
        <v>50</v>
      </c>
      <c r="C31" s="146">
        <v>12</v>
      </c>
      <c r="D31" s="146">
        <v>7</v>
      </c>
      <c r="E31" s="146">
        <v>6</v>
      </c>
      <c r="F31" s="146">
        <v>5</v>
      </c>
      <c r="G31" s="146">
        <v>7</v>
      </c>
      <c r="H31" s="146">
        <v>11</v>
      </c>
      <c r="I31" s="146">
        <v>1</v>
      </c>
      <c r="J31" s="146">
        <v>1</v>
      </c>
    </row>
    <row r="32" spans="1:10" ht="15" x14ac:dyDescent="0.2">
      <c r="A32" s="139" t="s">
        <v>31</v>
      </c>
      <c r="B32" s="177">
        <v>7</v>
      </c>
      <c r="C32" s="146">
        <v>1</v>
      </c>
      <c r="D32" s="146">
        <v>2</v>
      </c>
      <c r="E32" s="146">
        <v>2</v>
      </c>
      <c r="F32" s="146">
        <v>2</v>
      </c>
      <c r="G32" s="146" t="s">
        <v>12</v>
      </c>
      <c r="H32" s="146" t="s">
        <v>12</v>
      </c>
      <c r="I32" s="146" t="s">
        <v>12</v>
      </c>
      <c r="J32" s="146" t="s">
        <v>12</v>
      </c>
    </row>
    <row r="33" spans="1:10" ht="15" x14ac:dyDescent="0.2">
      <c r="A33" s="139" t="s">
        <v>32</v>
      </c>
      <c r="B33" s="177">
        <v>79</v>
      </c>
      <c r="C33" s="146">
        <v>15</v>
      </c>
      <c r="D33" s="146">
        <v>12</v>
      </c>
      <c r="E33" s="146">
        <v>9</v>
      </c>
      <c r="F33" s="146">
        <v>9</v>
      </c>
      <c r="G33" s="146">
        <v>10</v>
      </c>
      <c r="H33" s="146">
        <v>22</v>
      </c>
      <c r="I33" s="146" t="s">
        <v>12</v>
      </c>
      <c r="J33" s="146">
        <v>2</v>
      </c>
    </row>
    <row r="34" spans="1:10" ht="15" x14ac:dyDescent="0.2">
      <c r="A34" s="139" t="s">
        <v>33</v>
      </c>
      <c r="B34" s="177">
        <v>287</v>
      </c>
      <c r="C34" s="146">
        <v>52</v>
      </c>
      <c r="D34" s="146">
        <v>16</v>
      </c>
      <c r="E34" s="146">
        <v>65</v>
      </c>
      <c r="F34" s="146">
        <v>55</v>
      </c>
      <c r="G34" s="146">
        <v>54</v>
      </c>
      <c r="H34" s="146">
        <v>37</v>
      </c>
      <c r="I34" s="146">
        <v>8</v>
      </c>
      <c r="J34" s="146" t="s">
        <v>12</v>
      </c>
    </row>
    <row r="35" spans="1:10" ht="15" x14ac:dyDescent="0.2">
      <c r="A35" s="139" t="s">
        <v>34</v>
      </c>
      <c r="B35" s="177">
        <v>40</v>
      </c>
      <c r="C35" s="146">
        <v>11</v>
      </c>
      <c r="D35" s="146">
        <v>3</v>
      </c>
      <c r="E35" s="146">
        <v>2</v>
      </c>
      <c r="F35" s="146">
        <v>4</v>
      </c>
      <c r="G35" s="146">
        <v>11</v>
      </c>
      <c r="H35" s="146">
        <v>9</v>
      </c>
      <c r="I35" s="146" t="s">
        <v>12</v>
      </c>
      <c r="J35" s="146" t="s">
        <v>12</v>
      </c>
    </row>
    <row r="36" spans="1:10" ht="15" x14ac:dyDescent="0.2">
      <c r="A36" s="139" t="s">
        <v>35</v>
      </c>
      <c r="B36" s="177">
        <v>363</v>
      </c>
      <c r="C36" s="146">
        <v>112</v>
      </c>
      <c r="D36" s="146">
        <v>36</v>
      </c>
      <c r="E36" s="146">
        <v>69</v>
      </c>
      <c r="F36" s="146">
        <v>14</v>
      </c>
      <c r="G36" s="146">
        <v>89</v>
      </c>
      <c r="H36" s="146">
        <v>35</v>
      </c>
      <c r="I36" s="146">
        <v>8</v>
      </c>
      <c r="J36" s="146" t="s">
        <v>12</v>
      </c>
    </row>
    <row r="37" spans="1:10" ht="15" x14ac:dyDescent="0.2">
      <c r="A37" s="139" t="s">
        <v>36</v>
      </c>
      <c r="B37" s="177">
        <v>200</v>
      </c>
      <c r="C37" s="146">
        <v>25</v>
      </c>
      <c r="D37" s="146">
        <v>26</v>
      </c>
      <c r="E37" s="146">
        <v>18</v>
      </c>
      <c r="F37" s="146">
        <v>30</v>
      </c>
      <c r="G37" s="146">
        <v>45</v>
      </c>
      <c r="H37" s="146">
        <v>52</v>
      </c>
      <c r="I37" s="146">
        <v>2</v>
      </c>
      <c r="J37" s="146">
        <v>2</v>
      </c>
    </row>
    <row r="38" spans="1:10" ht="15" x14ac:dyDescent="0.2">
      <c r="A38" s="139" t="s">
        <v>37</v>
      </c>
      <c r="B38" s="177">
        <v>128</v>
      </c>
      <c r="C38" s="146">
        <v>26</v>
      </c>
      <c r="D38" s="146">
        <v>19</v>
      </c>
      <c r="E38" s="146">
        <v>18</v>
      </c>
      <c r="F38" s="146">
        <v>13</v>
      </c>
      <c r="G38" s="146">
        <v>24</v>
      </c>
      <c r="H38" s="146">
        <v>23</v>
      </c>
      <c r="I38" s="146">
        <v>5</v>
      </c>
      <c r="J38" s="146" t="s">
        <v>12</v>
      </c>
    </row>
    <row r="39" spans="1:10" ht="15" x14ac:dyDescent="0.2">
      <c r="A39" s="139" t="s">
        <v>38</v>
      </c>
      <c r="B39" s="177">
        <v>57</v>
      </c>
      <c r="C39" s="146">
        <v>18</v>
      </c>
      <c r="D39" s="146">
        <v>7</v>
      </c>
      <c r="E39" s="146">
        <v>9</v>
      </c>
      <c r="F39" s="146">
        <v>2</v>
      </c>
      <c r="G39" s="146">
        <v>16</v>
      </c>
      <c r="H39" s="146">
        <v>5</v>
      </c>
      <c r="I39" s="146" t="s">
        <v>12</v>
      </c>
      <c r="J39" s="146" t="s">
        <v>12</v>
      </c>
    </row>
    <row r="40" spans="1:10" ht="15" x14ac:dyDescent="0.2">
      <c r="A40" s="139" t="s">
        <v>39</v>
      </c>
      <c r="B40" s="177">
        <v>533</v>
      </c>
      <c r="C40" s="146">
        <v>74</v>
      </c>
      <c r="D40" s="146">
        <v>52</v>
      </c>
      <c r="E40" s="146">
        <v>84</v>
      </c>
      <c r="F40" s="146">
        <v>50</v>
      </c>
      <c r="G40" s="146">
        <v>115</v>
      </c>
      <c r="H40" s="146">
        <v>90</v>
      </c>
      <c r="I40" s="146">
        <v>59</v>
      </c>
      <c r="J40" s="146">
        <v>9</v>
      </c>
    </row>
    <row r="41" spans="1:10" ht="15" x14ac:dyDescent="0.2">
      <c r="A41" s="139" t="s">
        <v>40</v>
      </c>
      <c r="B41" s="177">
        <v>183</v>
      </c>
      <c r="C41" s="146">
        <v>98</v>
      </c>
      <c r="D41" s="146">
        <v>25</v>
      </c>
      <c r="E41" s="146">
        <v>22</v>
      </c>
      <c r="F41" s="146">
        <v>5</v>
      </c>
      <c r="G41" s="146">
        <v>23</v>
      </c>
      <c r="H41" s="146">
        <v>7</v>
      </c>
      <c r="I41" s="146">
        <v>2</v>
      </c>
      <c r="J41" s="146">
        <v>1</v>
      </c>
    </row>
    <row r="42" spans="1:10" ht="15" x14ac:dyDescent="0.2">
      <c r="A42" s="139" t="s">
        <v>41</v>
      </c>
      <c r="B42" s="177">
        <v>296</v>
      </c>
      <c r="C42" s="146">
        <v>97</v>
      </c>
      <c r="D42" s="146">
        <v>20</v>
      </c>
      <c r="E42" s="146">
        <v>42</v>
      </c>
      <c r="F42" s="146">
        <v>17</v>
      </c>
      <c r="G42" s="146">
        <v>69</v>
      </c>
      <c r="H42" s="146">
        <v>39</v>
      </c>
      <c r="I42" s="146">
        <v>7</v>
      </c>
      <c r="J42" s="146">
        <v>5</v>
      </c>
    </row>
    <row r="43" spans="1:10" ht="15" x14ac:dyDescent="0.2">
      <c r="A43" s="139" t="s">
        <v>42</v>
      </c>
      <c r="B43" s="177">
        <v>282</v>
      </c>
      <c r="C43" s="146">
        <v>98</v>
      </c>
      <c r="D43" s="146">
        <v>5</v>
      </c>
      <c r="E43" s="146">
        <v>72</v>
      </c>
      <c r="F43" s="146">
        <v>3</v>
      </c>
      <c r="G43" s="146">
        <v>64</v>
      </c>
      <c r="H43" s="146">
        <v>30</v>
      </c>
      <c r="I43" s="146">
        <v>10</v>
      </c>
      <c r="J43" s="146" t="s">
        <v>12</v>
      </c>
    </row>
    <row r="44" spans="1:10" ht="15" x14ac:dyDescent="0.2">
      <c r="A44" s="139" t="s">
        <v>43</v>
      </c>
      <c r="B44" s="177">
        <v>261</v>
      </c>
      <c r="C44" s="146">
        <v>132</v>
      </c>
      <c r="D44" s="146">
        <v>22</v>
      </c>
      <c r="E44" s="146">
        <v>52</v>
      </c>
      <c r="F44" s="146">
        <v>5</v>
      </c>
      <c r="G44" s="146">
        <v>36</v>
      </c>
      <c r="H44" s="146">
        <v>5</v>
      </c>
      <c r="I44" s="146">
        <v>7</v>
      </c>
      <c r="J44" s="146">
        <v>2</v>
      </c>
    </row>
    <row r="45" spans="1:10" ht="15" x14ac:dyDescent="0.2">
      <c r="A45" s="139" t="s">
        <v>44</v>
      </c>
      <c r="B45" s="177">
        <v>135</v>
      </c>
      <c r="C45" s="146">
        <v>33</v>
      </c>
      <c r="D45" s="146">
        <v>22</v>
      </c>
      <c r="E45" s="146">
        <v>23</v>
      </c>
      <c r="F45" s="146">
        <v>14</v>
      </c>
      <c r="G45" s="146">
        <v>22</v>
      </c>
      <c r="H45" s="146">
        <v>18</v>
      </c>
      <c r="I45" s="146">
        <v>1</v>
      </c>
      <c r="J45" s="146">
        <v>2</v>
      </c>
    </row>
    <row r="46" spans="1:10" ht="15" x14ac:dyDescent="0.2">
      <c r="A46" s="139" t="s">
        <v>45</v>
      </c>
      <c r="B46" s="177">
        <v>185</v>
      </c>
      <c r="C46" s="146">
        <v>75</v>
      </c>
      <c r="D46" s="146">
        <v>11</v>
      </c>
      <c r="E46" s="146">
        <v>30</v>
      </c>
      <c r="F46" s="146">
        <v>7</v>
      </c>
      <c r="G46" s="146">
        <v>42</v>
      </c>
      <c r="H46" s="146">
        <v>17</v>
      </c>
      <c r="I46" s="146">
        <v>3</v>
      </c>
      <c r="J46" s="146" t="s">
        <v>12</v>
      </c>
    </row>
    <row r="47" spans="1:10" ht="15" x14ac:dyDescent="0.2">
      <c r="A47" s="139" t="s">
        <v>46</v>
      </c>
      <c r="B47" s="177">
        <v>217</v>
      </c>
      <c r="C47" s="146">
        <v>25</v>
      </c>
      <c r="D47" s="146">
        <v>7</v>
      </c>
      <c r="E47" s="146">
        <v>9</v>
      </c>
      <c r="F47" s="146">
        <v>2</v>
      </c>
      <c r="G47" s="146">
        <v>153</v>
      </c>
      <c r="H47" s="146">
        <v>4</v>
      </c>
      <c r="I47" s="146">
        <v>16</v>
      </c>
      <c r="J47" s="146">
        <v>1</v>
      </c>
    </row>
    <row r="48" spans="1:10" ht="15" x14ac:dyDescent="0.2">
      <c r="A48" s="139" t="s">
        <v>47</v>
      </c>
      <c r="B48" s="177">
        <v>2</v>
      </c>
      <c r="C48" s="146" t="s">
        <v>12</v>
      </c>
      <c r="D48" s="146" t="s">
        <v>12</v>
      </c>
      <c r="E48" s="146">
        <v>2</v>
      </c>
      <c r="F48" s="146" t="s">
        <v>12</v>
      </c>
      <c r="G48" s="146" t="s">
        <v>12</v>
      </c>
      <c r="H48" s="146" t="s">
        <v>12</v>
      </c>
      <c r="I48" s="146" t="s">
        <v>12</v>
      </c>
      <c r="J48" s="146" t="s">
        <v>12</v>
      </c>
    </row>
  </sheetData>
  <mergeCells count="11">
    <mergeCell ref="A1:J1"/>
    <mergeCell ref="A2:J2"/>
    <mergeCell ref="A4:J4"/>
    <mergeCell ref="A5:A8"/>
    <mergeCell ref="C6:D6"/>
    <mergeCell ref="E6:J6"/>
    <mergeCell ref="C7:D7"/>
    <mergeCell ref="E7:F7"/>
    <mergeCell ref="G7:H7"/>
    <mergeCell ref="I7:J7"/>
    <mergeCell ref="C5:J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83"/>
  <sheetViews>
    <sheetView showGridLines="0" workbookViewId="0">
      <selection activeCell="J26" sqref="J26"/>
    </sheetView>
  </sheetViews>
  <sheetFormatPr baseColWidth="10" defaultColWidth="11.42578125" defaultRowHeight="12.75" x14ac:dyDescent="0.2"/>
  <cols>
    <col min="1" max="1" width="19.7109375" style="3" customWidth="1"/>
    <col min="2" max="2" width="6.7109375" style="1" customWidth="1"/>
    <col min="3" max="3" width="8.140625" style="1" bestFit="1" customWidth="1"/>
    <col min="4" max="4" width="19.7109375" style="1" customWidth="1"/>
    <col min="5" max="6" width="13.140625" style="1" customWidth="1"/>
    <col min="7" max="16384" width="11.42578125" style="1"/>
  </cols>
  <sheetData>
    <row r="1" spans="1:6" x14ac:dyDescent="0.2">
      <c r="A1" s="212" t="s">
        <v>173</v>
      </c>
      <c r="B1" s="212"/>
      <c r="C1" s="212"/>
      <c r="D1" s="212"/>
      <c r="E1" s="212"/>
      <c r="F1" s="212"/>
    </row>
    <row r="2" spans="1:6" ht="13.15" x14ac:dyDescent="0.25">
      <c r="A2" s="212" t="s">
        <v>1</v>
      </c>
      <c r="B2" s="212"/>
      <c r="C2" s="212"/>
      <c r="D2" s="212"/>
      <c r="E2" s="212"/>
      <c r="F2" s="212"/>
    </row>
    <row r="3" spans="1:6" x14ac:dyDescent="0.2">
      <c r="A3" s="167"/>
      <c r="B3" s="167"/>
      <c r="C3" s="167"/>
      <c r="D3" s="167"/>
      <c r="E3" s="167"/>
      <c r="F3" s="167"/>
    </row>
    <row r="4" spans="1:6" x14ac:dyDescent="0.2">
      <c r="A4" s="208" t="s">
        <v>562</v>
      </c>
      <c r="B4" s="208"/>
      <c r="C4" s="208"/>
      <c r="D4" s="208"/>
      <c r="E4" s="208"/>
      <c r="F4" s="208"/>
    </row>
    <row r="5" spans="1:6" ht="15" customHeight="1" x14ac:dyDescent="0.2">
      <c r="A5" s="142"/>
      <c r="B5" s="174" t="s">
        <v>3</v>
      </c>
      <c r="C5" s="215" t="s">
        <v>2</v>
      </c>
      <c r="D5" s="215"/>
      <c r="E5" s="215"/>
      <c r="F5" s="215"/>
    </row>
    <row r="6" spans="1:6" ht="15" customHeight="1" x14ac:dyDescent="0.2">
      <c r="A6" s="142"/>
      <c r="B6" s="174"/>
      <c r="C6" s="210" t="s">
        <v>174</v>
      </c>
      <c r="D6" s="210"/>
      <c r="E6" s="211" t="s">
        <v>5</v>
      </c>
      <c r="F6" s="211"/>
    </row>
    <row r="7" spans="1:6" ht="15" x14ac:dyDescent="0.2">
      <c r="A7" s="142" t="s">
        <v>175</v>
      </c>
      <c r="B7" s="174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5" x14ac:dyDescent="0.2">
      <c r="A8" s="139" t="s">
        <v>3</v>
      </c>
      <c r="B8" s="174">
        <v>39635</v>
      </c>
      <c r="C8" s="142">
        <v>8037</v>
      </c>
      <c r="D8" s="142">
        <v>9560</v>
      </c>
      <c r="E8" s="142">
        <v>7845</v>
      </c>
      <c r="F8" s="142">
        <v>14193</v>
      </c>
    </row>
    <row r="9" spans="1:6" ht="13.9" x14ac:dyDescent="0.25">
      <c r="A9" s="139">
        <v>14</v>
      </c>
      <c r="B9" s="177" t="s">
        <v>12</v>
      </c>
      <c r="C9" s="146" t="s">
        <v>12</v>
      </c>
      <c r="D9" s="146" t="s">
        <v>12</v>
      </c>
      <c r="E9" s="146" t="s">
        <v>12</v>
      </c>
      <c r="F9" s="146" t="s">
        <v>12</v>
      </c>
    </row>
    <row r="10" spans="1:6" ht="13.9" x14ac:dyDescent="0.25">
      <c r="A10" s="139">
        <v>15</v>
      </c>
      <c r="B10" s="177">
        <v>62</v>
      </c>
      <c r="C10" s="146">
        <v>16</v>
      </c>
      <c r="D10" s="146">
        <v>19</v>
      </c>
      <c r="E10" s="146">
        <v>12</v>
      </c>
      <c r="F10" s="146">
        <v>15</v>
      </c>
    </row>
    <row r="11" spans="1:6" ht="13.9" x14ac:dyDescent="0.25">
      <c r="A11" s="139">
        <v>16</v>
      </c>
      <c r="B11" s="177">
        <v>197</v>
      </c>
      <c r="C11" s="146">
        <v>53</v>
      </c>
      <c r="D11" s="146">
        <v>82</v>
      </c>
      <c r="E11" s="146">
        <v>34</v>
      </c>
      <c r="F11" s="146">
        <v>28</v>
      </c>
    </row>
    <row r="12" spans="1:6" ht="13.9" x14ac:dyDescent="0.25">
      <c r="A12" s="139">
        <v>17</v>
      </c>
      <c r="B12" s="177">
        <v>271</v>
      </c>
      <c r="C12" s="146">
        <v>71</v>
      </c>
      <c r="D12" s="146">
        <v>103</v>
      </c>
      <c r="E12" s="146">
        <v>35</v>
      </c>
      <c r="F12" s="146">
        <v>62</v>
      </c>
    </row>
    <row r="13" spans="1:6" ht="13.9" x14ac:dyDescent="0.25">
      <c r="A13" s="139">
        <v>18</v>
      </c>
      <c r="B13" s="177">
        <v>315</v>
      </c>
      <c r="C13" s="146">
        <v>67</v>
      </c>
      <c r="D13" s="146">
        <v>124</v>
      </c>
      <c r="E13" s="146">
        <v>57</v>
      </c>
      <c r="F13" s="146">
        <v>67</v>
      </c>
    </row>
    <row r="14" spans="1:6" ht="13.9" x14ac:dyDescent="0.25">
      <c r="A14" s="139">
        <v>19</v>
      </c>
      <c r="B14" s="177">
        <v>377</v>
      </c>
      <c r="C14" s="146">
        <v>120</v>
      </c>
      <c r="D14" s="146">
        <v>109</v>
      </c>
      <c r="E14" s="146">
        <v>67</v>
      </c>
      <c r="F14" s="146">
        <v>81</v>
      </c>
    </row>
    <row r="15" spans="1:6" ht="13.9" x14ac:dyDescent="0.25">
      <c r="A15" s="139">
        <v>20</v>
      </c>
      <c r="B15" s="177">
        <v>405</v>
      </c>
      <c r="C15" s="146">
        <v>108</v>
      </c>
      <c r="D15" s="146">
        <v>114</v>
      </c>
      <c r="E15" s="146">
        <v>71</v>
      </c>
      <c r="F15" s="146">
        <v>112</v>
      </c>
    </row>
    <row r="16" spans="1:6" ht="13.9" x14ac:dyDescent="0.25">
      <c r="A16" s="139">
        <v>21</v>
      </c>
      <c r="B16" s="177">
        <v>477</v>
      </c>
      <c r="C16" s="146">
        <v>114</v>
      </c>
      <c r="D16" s="146">
        <v>133</v>
      </c>
      <c r="E16" s="146">
        <v>107</v>
      </c>
      <c r="F16" s="146">
        <v>123</v>
      </c>
    </row>
    <row r="17" spans="1:6" ht="13.9" x14ac:dyDescent="0.25">
      <c r="A17" s="139">
        <v>22</v>
      </c>
      <c r="B17" s="177">
        <v>522</v>
      </c>
      <c r="C17" s="146">
        <v>120</v>
      </c>
      <c r="D17" s="146">
        <v>137</v>
      </c>
      <c r="E17" s="146">
        <v>111</v>
      </c>
      <c r="F17" s="146">
        <v>154</v>
      </c>
    </row>
    <row r="18" spans="1:6" ht="13.9" x14ac:dyDescent="0.25">
      <c r="A18" s="139">
        <v>23</v>
      </c>
      <c r="B18" s="177">
        <v>585</v>
      </c>
      <c r="C18" s="146">
        <v>119</v>
      </c>
      <c r="D18" s="146">
        <v>150</v>
      </c>
      <c r="E18" s="146">
        <v>133</v>
      </c>
      <c r="F18" s="146">
        <v>183</v>
      </c>
    </row>
    <row r="19" spans="1:6" ht="13.9" x14ac:dyDescent="0.25">
      <c r="A19" s="139">
        <v>24</v>
      </c>
      <c r="B19" s="177">
        <v>606</v>
      </c>
      <c r="C19" s="146">
        <v>103</v>
      </c>
      <c r="D19" s="146">
        <v>143</v>
      </c>
      <c r="E19" s="146">
        <v>153</v>
      </c>
      <c r="F19" s="146">
        <v>207</v>
      </c>
    </row>
    <row r="20" spans="1:6" ht="13.9" x14ac:dyDescent="0.25">
      <c r="A20" s="139">
        <v>25</v>
      </c>
      <c r="B20" s="177">
        <v>686</v>
      </c>
      <c r="C20" s="146">
        <v>140</v>
      </c>
      <c r="D20" s="146">
        <v>157</v>
      </c>
      <c r="E20" s="146">
        <v>163</v>
      </c>
      <c r="F20" s="146">
        <v>226</v>
      </c>
    </row>
    <row r="21" spans="1:6" ht="13.9" x14ac:dyDescent="0.25">
      <c r="A21" s="139">
        <v>26</v>
      </c>
      <c r="B21" s="177">
        <v>758</v>
      </c>
      <c r="C21" s="146">
        <v>139</v>
      </c>
      <c r="D21" s="146">
        <v>135</v>
      </c>
      <c r="E21" s="146">
        <v>195</v>
      </c>
      <c r="F21" s="146">
        <v>289</v>
      </c>
    </row>
    <row r="22" spans="1:6" ht="13.9" x14ac:dyDescent="0.25">
      <c r="A22" s="139">
        <v>27</v>
      </c>
      <c r="B22" s="177">
        <v>846</v>
      </c>
      <c r="C22" s="146">
        <v>131</v>
      </c>
      <c r="D22" s="146">
        <v>179</v>
      </c>
      <c r="E22" s="146">
        <v>237</v>
      </c>
      <c r="F22" s="146">
        <v>299</v>
      </c>
    </row>
    <row r="23" spans="1:6" ht="13.9" x14ac:dyDescent="0.25">
      <c r="A23" s="139">
        <v>28</v>
      </c>
      <c r="B23" s="177">
        <v>844</v>
      </c>
      <c r="C23" s="146">
        <v>149</v>
      </c>
      <c r="D23" s="146">
        <v>153</v>
      </c>
      <c r="E23" s="146">
        <v>211</v>
      </c>
      <c r="F23" s="146">
        <v>331</v>
      </c>
    </row>
    <row r="24" spans="1:6" ht="13.9" x14ac:dyDescent="0.25">
      <c r="A24" s="139">
        <v>29</v>
      </c>
      <c r="B24" s="177">
        <v>887</v>
      </c>
      <c r="C24" s="146">
        <v>147</v>
      </c>
      <c r="D24" s="146">
        <v>170</v>
      </c>
      <c r="E24" s="146">
        <v>235</v>
      </c>
      <c r="F24" s="146">
        <v>335</v>
      </c>
    </row>
    <row r="25" spans="1:6" ht="13.9" x14ac:dyDescent="0.25">
      <c r="A25" s="139">
        <v>30</v>
      </c>
      <c r="B25" s="177">
        <v>937</v>
      </c>
      <c r="C25" s="146">
        <v>147</v>
      </c>
      <c r="D25" s="146">
        <v>190</v>
      </c>
      <c r="E25" s="146">
        <v>208</v>
      </c>
      <c r="F25" s="146">
        <v>392</v>
      </c>
    </row>
    <row r="26" spans="1:6" ht="13.9" x14ac:dyDescent="0.25">
      <c r="A26" s="139">
        <v>31</v>
      </c>
      <c r="B26" s="177">
        <v>882</v>
      </c>
      <c r="C26" s="146">
        <v>161</v>
      </c>
      <c r="D26" s="146">
        <v>162</v>
      </c>
      <c r="E26" s="146">
        <v>201</v>
      </c>
      <c r="F26" s="146">
        <v>358</v>
      </c>
    </row>
    <row r="27" spans="1:6" ht="13.9" x14ac:dyDescent="0.25">
      <c r="A27" s="139">
        <v>32</v>
      </c>
      <c r="B27" s="177">
        <v>948</v>
      </c>
      <c r="C27" s="146">
        <v>167</v>
      </c>
      <c r="D27" s="146">
        <v>169</v>
      </c>
      <c r="E27" s="146">
        <v>194</v>
      </c>
      <c r="F27" s="146">
        <v>418</v>
      </c>
    </row>
    <row r="28" spans="1:6" ht="13.9" x14ac:dyDescent="0.25">
      <c r="A28" s="139">
        <v>33</v>
      </c>
      <c r="B28" s="177">
        <v>971</v>
      </c>
      <c r="C28" s="146">
        <v>161</v>
      </c>
      <c r="D28" s="146">
        <v>182</v>
      </c>
      <c r="E28" s="146">
        <v>217</v>
      </c>
      <c r="F28" s="146">
        <v>411</v>
      </c>
    </row>
    <row r="29" spans="1:6" ht="13.9" x14ac:dyDescent="0.25">
      <c r="A29" s="139">
        <v>34</v>
      </c>
      <c r="B29" s="177">
        <v>981</v>
      </c>
      <c r="C29" s="146">
        <v>166</v>
      </c>
      <c r="D29" s="146">
        <v>174</v>
      </c>
      <c r="E29" s="146">
        <v>196</v>
      </c>
      <c r="F29" s="146">
        <v>445</v>
      </c>
    </row>
    <row r="30" spans="1:6" ht="13.9" x14ac:dyDescent="0.25">
      <c r="A30" s="139">
        <v>35</v>
      </c>
      <c r="B30" s="177">
        <v>918</v>
      </c>
      <c r="C30" s="146">
        <v>159</v>
      </c>
      <c r="D30" s="146">
        <v>176</v>
      </c>
      <c r="E30" s="146">
        <v>218</v>
      </c>
      <c r="F30" s="146">
        <v>365</v>
      </c>
    </row>
    <row r="31" spans="1:6" ht="13.9" x14ac:dyDescent="0.25">
      <c r="A31" s="139">
        <v>36</v>
      </c>
      <c r="B31" s="177">
        <v>977</v>
      </c>
      <c r="C31" s="146">
        <v>166</v>
      </c>
      <c r="D31" s="146">
        <v>202</v>
      </c>
      <c r="E31" s="146">
        <v>224</v>
      </c>
      <c r="F31" s="146">
        <v>385</v>
      </c>
    </row>
    <row r="32" spans="1:6" ht="13.9" x14ac:dyDescent="0.25">
      <c r="A32" s="139">
        <v>37</v>
      </c>
      <c r="B32" s="177">
        <v>942</v>
      </c>
      <c r="C32" s="146">
        <v>145</v>
      </c>
      <c r="D32" s="146">
        <v>206</v>
      </c>
      <c r="E32" s="146">
        <v>200</v>
      </c>
      <c r="F32" s="146">
        <v>391</v>
      </c>
    </row>
    <row r="33" spans="1:13" ht="13.9" x14ac:dyDescent="0.25">
      <c r="A33" s="139">
        <v>38</v>
      </c>
      <c r="B33" s="177">
        <v>977</v>
      </c>
      <c r="C33" s="146">
        <v>174</v>
      </c>
      <c r="D33" s="146">
        <v>189</v>
      </c>
      <c r="E33" s="146">
        <v>222</v>
      </c>
      <c r="F33" s="146">
        <v>392</v>
      </c>
    </row>
    <row r="34" spans="1:13" ht="15" x14ac:dyDescent="0.2">
      <c r="A34" s="139">
        <v>39</v>
      </c>
      <c r="B34" s="177">
        <v>933</v>
      </c>
      <c r="C34" s="146">
        <v>166</v>
      </c>
      <c r="D34" s="146">
        <v>193</v>
      </c>
      <c r="E34" s="146">
        <v>188</v>
      </c>
      <c r="F34" s="146">
        <v>386</v>
      </c>
    </row>
    <row r="35" spans="1:13" ht="15" x14ac:dyDescent="0.2">
      <c r="A35" s="139">
        <v>40</v>
      </c>
      <c r="B35" s="177">
        <v>903</v>
      </c>
      <c r="C35" s="146">
        <v>169</v>
      </c>
      <c r="D35" s="146">
        <v>184</v>
      </c>
      <c r="E35" s="146">
        <v>162</v>
      </c>
      <c r="F35" s="146">
        <v>388</v>
      </c>
      <c r="M35" s="145"/>
    </row>
    <row r="36" spans="1:13" ht="15" x14ac:dyDescent="0.2">
      <c r="A36" s="139">
        <v>41</v>
      </c>
      <c r="B36" s="177">
        <v>965</v>
      </c>
      <c r="C36" s="146">
        <v>177</v>
      </c>
      <c r="D36" s="146">
        <v>217</v>
      </c>
      <c r="E36" s="146">
        <v>203</v>
      </c>
      <c r="F36" s="146">
        <v>368</v>
      </c>
    </row>
    <row r="37" spans="1:13" ht="13.9" x14ac:dyDescent="0.25">
      <c r="A37" s="139">
        <v>42</v>
      </c>
      <c r="B37" s="177">
        <v>906</v>
      </c>
      <c r="C37" s="146">
        <v>168</v>
      </c>
      <c r="D37" s="146">
        <v>218</v>
      </c>
      <c r="E37" s="146">
        <v>175</v>
      </c>
      <c r="F37" s="146">
        <v>345</v>
      </c>
    </row>
    <row r="38" spans="1:13" ht="15" x14ac:dyDescent="0.2">
      <c r="A38" s="139">
        <v>43</v>
      </c>
      <c r="B38" s="177">
        <v>883</v>
      </c>
      <c r="C38" s="146">
        <v>186</v>
      </c>
      <c r="D38" s="146">
        <v>179</v>
      </c>
      <c r="E38" s="146">
        <v>179</v>
      </c>
      <c r="F38" s="146">
        <v>339</v>
      </c>
    </row>
    <row r="39" spans="1:13" ht="15" x14ac:dyDescent="0.2">
      <c r="A39" s="139">
        <v>44</v>
      </c>
      <c r="B39" s="177">
        <v>936</v>
      </c>
      <c r="C39" s="146">
        <v>173</v>
      </c>
      <c r="D39" s="146">
        <v>201</v>
      </c>
      <c r="E39" s="146">
        <v>192</v>
      </c>
      <c r="F39" s="146">
        <v>370</v>
      </c>
    </row>
    <row r="40" spans="1:13" ht="15" x14ac:dyDescent="0.2">
      <c r="A40" s="139">
        <v>45</v>
      </c>
      <c r="B40" s="177">
        <v>1028</v>
      </c>
      <c r="C40" s="146">
        <v>214</v>
      </c>
      <c r="D40" s="146">
        <v>232</v>
      </c>
      <c r="E40" s="146">
        <v>174</v>
      </c>
      <c r="F40" s="146">
        <v>408</v>
      </c>
    </row>
    <row r="41" spans="1:13" ht="15" x14ac:dyDescent="0.2">
      <c r="A41" s="139">
        <v>46</v>
      </c>
      <c r="B41" s="177">
        <v>1007</v>
      </c>
      <c r="C41" s="146">
        <v>220</v>
      </c>
      <c r="D41" s="146">
        <v>216</v>
      </c>
      <c r="E41" s="146">
        <v>204</v>
      </c>
      <c r="F41" s="146">
        <v>367</v>
      </c>
    </row>
    <row r="42" spans="1:13" ht="15" x14ac:dyDescent="0.2">
      <c r="A42" s="139">
        <v>47</v>
      </c>
      <c r="B42" s="177">
        <v>1063</v>
      </c>
      <c r="C42" s="146">
        <v>212</v>
      </c>
      <c r="D42" s="146">
        <v>222</v>
      </c>
      <c r="E42" s="146">
        <v>194</v>
      </c>
      <c r="F42" s="146">
        <v>435</v>
      </c>
    </row>
    <row r="43" spans="1:13" ht="15" x14ac:dyDescent="0.2">
      <c r="A43" s="139">
        <v>48</v>
      </c>
      <c r="B43" s="177">
        <v>1066</v>
      </c>
      <c r="C43" s="146">
        <v>218</v>
      </c>
      <c r="D43" s="146">
        <v>272</v>
      </c>
      <c r="E43" s="146">
        <v>220</v>
      </c>
      <c r="F43" s="146">
        <v>356</v>
      </c>
    </row>
    <row r="44" spans="1:13" ht="15" x14ac:dyDescent="0.2">
      <c r="A44" s="139">
        <v>49</v>
      </c>
      <c r="B44" s="177">
        <v>1064</v>
      </c>
      <c r="C44" s="146">
        <v>215</v>
      </c>
      <c r="D44" s="146">
        <v>265</v>
      </c>
      <c r="E44" s="146">
        <v>230</v>
      </c>
      <c r="F44" s="146">
        <v>354</v>
      </c>
    </row>
    <row r="45" spans="1:13" ht="15" x14ac:dyDescent="0.2">
      <c r="A45" s="139">
        <v>50</v>
      </c>
      <c r="B45" s="177">
        <v>1106</v>
      </c>
      <c r="C45" s="146">
        <v>277</v>
      </c>
      <c r="D45" s="146">
        <v>268</v>
      </c>
      <c r="E45" s="146">
        <v>200</v>
      </c>
      <c r="F45" s="146">
        <v>361</v>
      </c>
    </row>
    <row r="46" spans="1:13" ht="15" x14ac:dyDescent="0.2">
      <c r="A46" s="139">
        <v>51</v>
      </c>
      <c r="B46" s="177">
        <v>1014</v>
      </c>
      <c r="C46" s="146">
        <v>229</v>
      </c>
      <c r="D46" s="146">
        <v>247</v>
      </c>
      <c r="E46" s="146">
        <v>179</v>
      </c>
      <c r="F46" s="146">
        <v>359</v>
      </c>
    </row>
    <row r="47" spans="1:13" ht="15" x14ac:dyDescent="0.2">
      <c r="A47" s="139">
        <v>52</v>
      </c>
      <c r="B47" s="177">
        <v>1030</v>
      </c>
      <c r="C47" s="146">
        <v>221</v>
      </c>
      <c r="D47" s="146">
        <v>237</v>
      </c>
      <c r="E47" s="146">
        <v>182</v>
      </c>
      <c r="F47" s="146">
        <v>390</v>
      </c>
    </row>
    <row r="48" spans="1:13" ht="15" x14ac:dyDescent="0.2">
      <c r="A48" s="139">
        <v>53</v>
      </c>
      <c r="B48" s="177">
        <v>1010</v>
      </c>
      <c r="C48" s="146">
        <v>204</v>
      </c>
      <c r="D48" s="146">
        <v>244</v>
      </c>
      <c r="E48" s="146">
        <v>204</v>
      </c>
      <c r="F48" s="146">
        <v>358</v>
      </c>
    </row>
    <row r="49" spans="1:6" ht="15" x14ac:dyDescent="0.2">
      <c r="A49" s="139">
        <v>54</v>
      </c>
      <c r="B49" s="177">
        <v>1045</v>
      </c>
      <c r="C49" s="146">
        <v>243</v>
      </c>
      <c r="D49" s="146">
        <v>259</v>
      </c>
      <c r="E49" s="146">
        <v>176</v>
      </c>
      <c r="F49" s="146">
        <v>367</v>
      </c>
    </row>
    <row r="50" spans="1:6" ht="15" x14ac:dyDescent="0.2">
      <c r="A50" s="139">
        <v>55</v>
      </c>
      <c r="B50" s="177">
        <v>932</v>
      </c>
      <c r="C50" s="146">
        <v>224</v>
      </c>
      <c r="D50" s="146">
        <v>230</v>
      </c>
      <c r="E50" s="146">
        <v>158</v>
      </c>
      <c r="F50" s="146">
        <v>320</v>
      </c>
    </row>
    <row r="51" spans="1:6" ht="15" x14ac:dyDescent="0.2">
      <c r="A51" s="139">
        <v>56</v>
      </c>
      <c r="B51" s="177">
        <v>917</v>
      </c>
      <c r="C51" s="146">
        <v>210</v>
      </c>
      <c r="D51" s="146">
        <v>242</v>
      </c>
      <c r="E51" s="146">
        <v>152</v>
      </c>
      <c r="F51" s="146">
        <v>313</v>
      </c>
    </row>
    <row r="52" spans="1:6" ht="15" x14ac:dyDescent="0.2">
      <c r="A52" s="139">
        <v>57</v>
      </c>
      <c r="B52" s="177">
        <v>846</v>
      </c>
      <c r="C52" s="146">
        <v>193</v>
      </c>
      <c r="D52" s="146">
        <v>232</v>
      </c>
      <c r="E52" s="146">
        <v>125</v>
      </c>
      <c r="F52" s="146">
        <v>296</v>
      </c>
    </row>
    <row r="53" spans="1:6" ht="15" x14ac:dyDescent="0.2">
      <c r="A53" s="139">
        <v>58</v>
      </c>
      <c r="B53" s="177">
        <v>791</v>
      </c>
      <c r="C53" s="146">
        <v>190</v>
      </c>
      <c r="D53" s="146">
        <v>236</v>
      </c>
      <c r="E53" s="146">
        <v>126</v>
      </c>
      <c r="F53" s="146">
        <v>239</v>
      </c>
    </row>
    <row r="54" spans="1:6" ht="15" x14ac:dyDescent="0.2">
      <c r="A54" s="139">
        <v>59</v>
      </c>
      <c r="B54" s="177">
        <v>731</v>
      </c>
      <c r="C54" s="146">
        <v>170</v>
      </c>
      <c r="D54" s="146">
        <v>222</v>
      </c>
      <c r="E54" s="146">
        <v>120</v>
      </c>
      <c r="F54" s="146">
        <v>219</v>
      </c>
    </row>
    <row r="55" spans="1:6" ht="15" x14ac:dyDescent="0.2">
      <c r="A55" s="139">
        <v>60</v>
      </c>
      <c r="B55" s="177">
        <v>625</v>
      </c>
      <c r="C55" s="146">
        <v>152</v>
      </c>
      <c r="D55" s="146">
        <v>185</v>
      </c>
      <c r="E55" s="146">
        <v>105</v>
      </c>
      <c r="F55" s="146">
        <v>183</v>
      </c>
    </row>
    <row r="56" spans="1:6" ht="15" x14ac:dyDescent="0.2">
      <c r="A56" s="139">
        <v>61</v>
      </c>
      <c r="B56" s="177">
        <v>501</v>
      </c>
      <c r="C56" s="146">
        <v>118</v>
      </c>
      <c r="D56" s="146">
        <v>166</v>
      </c>
      <c r="E56" s="146">
        <v>71</v>
      </c>
      <c r="F56" s="146">
        <v>146</v>
      </c>
    </row>
    <row r="57" spans="1:6" ht="15" x14ac:dyDescent="0.2">
      <c r="A57" s="139">
        <v>62</v>
      </c>
      <c r="B57" s="177">
        <v>442</v>
      </c>
      <c r="C57" s="146">
        <v>101</v>
      </c>
      <c r="D57" s="146">
        <v>144</v>
      </c>
      <c r="E57" s="146">
        <v>86</v>
      </c>
      <c r="F57" s="146">
        <v>111</v>
      </c>
    </row>
    <row r="58" spans="1:6" ht="15" x14ac:dyDescent="0.2">
      <c r="A58" s="139">
        <v>63</v>
      </c>
      <c r="B58" s="177">
        <v>320</v>
      </c>
      <c r="C58" s="146">
        <v>72</v>
      </c>
      <c r="D58" s="146">
        <v>111</v>
      </c>
      <c r="E58" s="146">
        <v>41</v>
      </c>
      <c r="F58" s="146">
        <v>96</v>
      </c>
    </row>
    <row r="59" spans="1:6" ht="15" x14ac:dyDescent="0.2">
      <c r="A59" s="139">
        <v>64</v>
      </c>
      <c r="B59" s="177">
        <v>223</v>
      </c>
      <c r="C59" s="146">
        <v>47</v>
      </c>
      <c r="D59" s="146">
        <v>88</v>
      </c>
      <c r="E59" s="146">
        <v>22</v>
      </c>
      <c r="F59" s="146">
        <v>66</v>
      </c>
    </row>
    <row r="60" spans="1:6" ht="15" x14ac:dyDescent="0.2">
      <c r="A60" s="139">
        <v>65</v>
      </c>
      <c r="B60" s="177">
        <v>155</v>
      </c>
      <c r="C60" s="146">
        <v>31</v>
      </c>
      <c r="D60" s="146">
        <v>75</v>
      </c>
      <c r="E60" s="146">
        <v>12</v>
      </c>
      <c r="F60" s="146">
        <v>37</v>
      </c>
    </row>
    <row r="61" spans="1:6" ht="15" x14ac:dyDescent="0.2">
      <c r="A61" s="139">
        <v>66</v>
      </c>
      <c r="B61" s="177">
        <v>121</v>
      </c>
      <c r="C61" s="146">
        <v>32</v>
      </c>
      <c r="D61" s="146">
        <v>45</v>
      </c>
      <c r="E61" s="146">
        <v>20</v>
      </c>
      <c r="F61" s="146">
        <v>24</v>
      </c>
    </row>
    <row r="62" spans="1:6" ht="15" x14ac:dyDescent="0.2">
      <c r="A62" s="139">
        <v>67</v>
      </c>
      <c r="B62" s="177">
        <v>114</v>
      </c>
      <c r="C62" s="146">
        <v>24</v>
      </c>
      <c r="D62" s="146">
        <v>56</v>
      </c>
      <c r="E62" s="146">
        <v>8</v>
      </c>
      <c r="F62" s="146">
        <v>26</v>
      </c>
    </row>
    <row r="63" spans="1:6" ht="15" x14ac:dyDescent="0.2">
      <c r="A63" s="139">
        <v>68</v>
      </c>
      <c r="B63" s="177">
        <v>94</v>
      </c>
      <c r="C63" s="146">
        <v>22</v>
      </c>
      <c r="D63" s="146">
        <v>47</v>
      </c>
      <c r="E63" s="146">
        <v>6</v>
      </c>
      <c r="F63" s="146">
        <v>19</v>
      </c>
    </row>
    <row r="64" spans="1:6" ht="15" x14ac:dyDescent="0.2">
      <c r="A64" s="139">
        <v>69</v>
      </c>
      <c r="B64" s="177">
        <v>67</v>
      </c>
      <c r="C64" s="146">
        <v>17</v>
      </c>
      <c r="D64" s="146">
        <v>34</v>
      </c>
      <c r="E64" s="146">
        <v>4</v>
      </c>
      <c r="F64" s="146">
        <v>12</v>
      </c>
    </row>
    <row r="65" spans="1:6" ht="15" x14ac:dyDescent="0.2">
      <c r="A65" s="139">
        <v>70</v>
      </c>
      <c r="B65" s="177">
        <v>72</v>
      </c>
      <c r="C65" s="146">
        <v>8</v>
      </c>
      <c r="D65" s="146">
        <v>47</v>
      </c>
      <c r="E65" s="146">
        <v>6</v>
      </c>
      <c r="F65" s="146">
        <v>11</v>
      </c>
    </row>
    <row r="66" spans="1:6" ht="15" x14ac:dyDescent="0.2">
      <c r="A66" s="139">
        <v>71</v>
      </c>
      <c r="B66" s="177">
        <v>63</v>
      </c>
      <c r="C66" s="146">
        <v>18</v>
      </c>
      <c r="D66" s="146">
        <v>28</v>
      </c>
      <c r="E66" s="146">
        <v>3</v>
      </c>
      <c r="F66" s="146">
        <v>14</v>
      </c>
    </row>
    <row r="67" spans="1:6" ht="15" x14ac:dyDescent="0.2">
      <c r="A67" s="139">
        <v>72</v>
      </c>
      <c r="B67" s="177">
        <v>55</v>
      </c>
      <c r="C67" s="146">
        <v>14</v>
      </c>
      <c r="D67" s="146">
        <v>28</v>
      </c>
      <c r="E67" s="146">
        <v>5</v>
      </c>
      <c r="F67" s="146">
        <v>8</v>
      </c>
    </row>
    <row r="68" spans="1:6" ht="15" x14ac:dyDescent="0.2">
      <c r="A68" s="139">
        <v>73</v>
      </c>
      <c r="B68" s="177">
        <v>45</v>
      </c>
      <c r="C68" s="146">
        <v>14</v>
      </c>
      <c r="D68" s="146">
        <v>23</v>
      </c>
      <c r="E68" s="146">
        <v>2</v>
      </c>
      <c r="F68" s="146">
        <v>6</v>
      </c>
    </row>
    <row r="69" spans="1:6" ht="15" x14ac:dyDescent="0.2">
      <c r="A69" s="139">
        <v>74</v>
      </c>
      <c r="B69" s="177">
        <v>48</v>
      </c>
      <c r="C69" s="146">
        <v>12</v>
      </c>
      <c r="D69" s="146">
        <v>25</v>
      </c>
      <c r="E69" s="146">
        <v>2</v>
      </c>
      <c r="F69" s="146">
        <v>9</v>
      </c>
    </row>
    <row r="70" spans="1:6" ht="15" x14ac:dyDescent="0.2">
      <c r="A70" s="139">
        <v>75</v>
      </c>
      <c r="B70" s="177">
        <v>34</v>
      </c>
      <c r="C70" s="146">
        <v>5</v>
      </c>
      <c r="D70" s="146">
        <v>22</v>
      </c>
      <c r="E70" s="146">
        <v>4</v>
      </c>
      <c r="F70" s="146">
        <v>3</v>
      </c>
    </row>
    <row r="71" spans="1:6" ht="15" x14ac:dyDescent="0.2">
      <c r="A71" s="139">
        <v>76</v>
      </c>
      <c r="B71" s="177">
        <v>18</v>
      </c>
      <c r="C71" s="146">
        <v>7</v>
      </c>
      <c r="D71" s="146">
        <v>8</v>
      </c>
      <c r="E71" s="146">
        <v>1</v>
      </c>
      <c r="F71" s="146">
        <v>2</v>
      </c>
    </row>
    <row r="72" spans="1:6" ht="15" x14ac:dyDescent="0.2">
      <c r="A72" s="139">
        <v>77</v>
      </c>
      <c r="B72" s="177">
        <v>25</v>
      </c>
      <c r="C72" s="146">
        <v>4</v>
      </c>
      <c r="D72" s="146">
        <v>15</v>
      </c>
      <c r="E72" s="146">
        <v>1</v>
      </c>
      <c r="F72" s="146">
        <v>5</v>
      </c>
    </row>
    <row r="73" spans="1:6" ht="15" x14ac:dyDescent="0.2">
      <c r="A73" s="139">
        <v>78</v>
      </c>
      <c r="B73" s="177">
        <v>16</v>
      </c>
      <c r="C73" s="146">
        <v>5</v>
      </c>
      <c r="D73" s="146">
        <v>8</v>
      </c>
      <c r="E73" s="146" t="s">
        <v>12</v>
      </c>
      <c r="F73" s="146">
        <v>3</v>
      </c>
    </row>
    <row r="74" spans="1:6" ht="15" x14ac:dyDescent="0.2">
      <c r="A74" s="139">
        <v>79</v>
      </c>
      <c r="B74" s="177">
        <v>9</v>
      </c>
      <c r="C74" s="146">
        <v>3</v>
      </c>
      <c r="D74" s="146">
        <v>4</v>
      </c>
      <c r="E74" s="146">
        <v>1</v>
      </c>
      <c r="F74" s="146">
        <v>1</v>
      </c>
    </row>
    <row r="75" spans="1:6" ht="15" x14ac:dyDescent="0.2">
      <c r="A75" s="139">
        <v>80</v>
      </c>
      <c r="B75" s="177">
        <v>9</v>
      </c>
      <c r="C75" s="146">
        <v>1</v>
      </c>
      <c r="D75" s="146">
        <v>7</v>
      </c>
      <c r="E75" s="146">
        <v>1</v>
      </c>
      <c r="F75" s="146" t="s">
        <v>12</v>
      </c>
    </row>
    <row r="76" spans="1:6" ht="15" x14ac:dyDescent="0.2">
      <c r="A76" s="139">
        <v>81</v>
      </c>
      <c r="B76" s="177">
        <v>10</v>
      </c>
      <c r="C76" s="146">
        <v>3</v>
      </c>
      <c r="D76" s="146">
        <v>5</v>
      </c>
      <c r="E76" s="146" t="s">
        <v>12</v>
      </c>
      <c r="F76" s="146">
        <v>2</v>
      </c>
    </row>
    <row r="77" spans="1:6" ht="15" x14ac:dyDescent="0.2">
      <c r="A77" s="139">
        <v>82</v>
      </c>
      <c r="B77" s="177">
        <v>6</v>
      </c>
      <c r="C77" s="146" t="s">
        <v>12</v>
      </c>
      <c r="D77" s="146">
        <v>6</v>
      </c>
      <c r="E77" s="146" t="s">
        <v>12</v>
      </c>
      <c r="F77" s="146" t="s">
        <v>12</v>
      </c>
    </row>
    <row r="78" spans="1:6" ht="15" x14ac:dyDescent="0.2">
      <c r="A78" s="139">
        <v>83</v>
      </c>
      <c r="B78" s="177">
        <v>3</v>
      </c>
      <c r="C78" s="146" t="s">
        <v>12</v>
      </c>
      <c r="D78" s="146">
        <v>2</v>
      </c>
      <c r="E78" s="146" t="s">
        <v>12</v>
      </c>
      <c r="F78" s="146">
        <v>1</v>
      </c>
    </row>
    <row r="79" spans="1:6" ht="15" x14ac:dyDescent="0.2">
      <c r="A79" s="139">
        <v>84</v>
      </c>
      <c r="B79" s="177">
        <v>5</v>
      </c>
      <c r="C79" s="146">
        <v>2</v>
      </c>
      <c r="D79" s="146">
        <v>3</v>
      </c>
      <c r="E79" s="146" t="s">
        <v>12</v>
      </c>
      <c r="F79" s="146" t="s">
        <v>12</v>
      </c>
    </row>
    <row r="80" spans="1:6" ht="15" x14ac:dyDescent="0.2">
      <c r="A80" s="139">
        <v>85</v>
      </c>
      <c r="B80" s="177">
        <v>3</v>
      </c>
      <c r="C80" s="146">
        <v>2</v>
      </c>
      <c r="D80" s="146">
        <v>1</v>
      </c>
      <c r="E80" s="146" t="s">
        <v>12</v>
      </c>
      <c r="F80" s="146" t="s">
        <v>12</v>
      </c>
    </row>
    <row r="81" spans="1:6" ht="15" x14ac:dyDescent="0.2">
      <c r="A81" s="139">
        <v>86</v>
      </c>
      <c r="B81" s="177">
        <v>2</v>
      </c>
      <c r="C81" s="146">
        <v>1</v>
      </c>
      <c r="D81" s="146" t="s">
        <v>12</v>
      </c>
      <c r="E81" s="146" t="s">
        <v>12</v>
      </c>
      <c r="F81" s="146">
        <v>1</v>
      </c>
    </row>
    <row r="82" spans="1:6" ht="15" x14ac:dyDescent="0.2">
      <c r="A82" s="139">
        <v>87</v>
      </c>
      <c r="B82" s="177">
        <v>2</v>
      </c>
      <c r="C82" s="146" t="s">
        <v>12</v>
      </c>
      <c r="D82" s="146">
        <v>2</v>
      </c>
      <c r="E82" s="146" t="s">
        <v>12</v>
      </c>
      <c r="F82" s="146" t="s">
        <v>12</v>
      </c>
    </row>
    <row r="83" spans="1:6" ht="15" x14ac:dyDescent="0.2">
      <c r="A83" s="139">
        <v>88</v>
      </c>
      <c r="B83" s="177">
        <v>1</v>
      </c>
      <c r="C83" s="146" t="s">
        <v>12</v>
      </c>
      <c r="D83" s="146">
        <v>1</v>
      </c>
      <c r="E83" s="146" t="s">
        <v>12</v>
      </c>
      <c r="F83" s="146" t="s">
        <v>12</v>
      </c>
    </row>
  </sheetData>
  <mergeCells count="6">
    <mergeCell ref="A1:F1"/>
    <mergeCell ref="A2:F2"/>
    <mergeCell ref="A4:F4"/>
    <mergeCell ref="C6:D6"/>
    <mergeCell ref="E6:F6"/>
    <mergeCell ref="C5:F5"/>
  </mergeCells>
  <pageMargins left="0.78740157499999996" right="0.78740157499999996" top="0.984251969" bottom="0.984251969" header="0.4921259845" footer="0.4921259845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83"/>
  <sheetViews>
    <sheetView showGridLines="0" workbookViewId="0">
      <selection activeCell="J15" sqref="J15"/>
    </sheetView>
  </sheetViews>
  <sheetFormatPr baseColWidth="10" defaultColWidth="11.42578125" defaultRowHeight="12.75" x14ac:dyDescent="0.2"/>
  <cols>
    <col min="1" max="1" width="19.7109375" style="3" customWidth="1"/>
    <col min="2" max="2" width="6.7109375" style="1" customWidth="1"/>
    <col min="3" max="3" width="13.140625" style="1" customWidth="1"/>
    <col min="4" max="4" width="14.140625" style="1" customWidth="1"/>
    <col min="5" max="5" width="14" style="1" customWidth="1"/>
    <col min="6" max="6" width="15" style="1" customWidth="1"/>
    <col min="7" max="16384" width="11.42578125" style="1"/>
  </cols>
  <sheetData>
    <row r="1" spans="1:6" x14ac:dyDescent="0.2">
      <c r="A1" s="212" t="s">
        <v>187</v>
      </c>
      <c r="B1" s="212"/>
      <c r="C1" s="212"/>
      <c r="D1" s="212"/>
      <c r="E1" s="212"/>
      <c r="F1" s="212"/>
    </row>
    <row r="2" spans="1:6" x14ac:dyDescent="0.2">
      <c r="A2" s="212" t="s">
        <v>1</v>
      </c>
      <c r="B2" s="212"/>
      <c r="C2" s="212"/>
      <c r="D2" s="212"/>
      <c r="E2" s="212"/>
      <c r="F2" s="212"/>
    </row>
    <row r="3" spans="1:6" x14ac:dyDescent="0.2">
      <c r="A3" s="167"/>
      <c r="B3" s="167"/>
      <c r="C3" s="167"/>
      <c r="D3" s="167"/>
      <c r="E3" s="167"/>
      <c r="F3" s="167"/>
    </row>
    <row r="4" spans="1:6" x14ac:dyDescent="0.2">
      <c r="A4" s="208" t="s">
        <v>563</v>
      </c>
      <c r="B4" s="208"/>
      <c r="C4" s="208"/>
      <c r="D4" s="208"/>
      <c r="E4" s="208"/>
      <c r="F4" s="208"/>
    </row>
    <row r="5" spans="1:6" ht="15" customHeight="1" x14ac:dyDescent="0.2">
      <c r="A5" s="139"/>
      <c r="B5" s="174" t="s">
        <v>3</v>
      </c>
      <c r="C5" s="215" t="s">
        <v>2</v>
      </c>
      <c r="D5" s="215"/>
      <c r="E5" s="215"/>
      <c r="F5" s="215"/>
    </row>
    <row r="6" spans="1:6" ht="15" customHeight="1" x14ac:dyDescent="0.2">
      <c r="A6" s="139"/>
      <c r="B6" s="174"/>
      <c r="C6" s="211" t="s">
        <v>174</v>
      </c>
      <c r="D6" s="211"/>
      <c r="E6" s="211" t="s">
        <v>5</v>
      </c>
      <c r="F6" s="211"/>
    </row>
    <row r="7" spans="1:6" ht="15" x14ac:dyDescent="0.2">
      <c r="A7" s="139" t="s">
        <v>175</v>
      </c>
      <c r="B7" s="174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5" x14ac:dyDescent="0.2">
      <c r="A8" s="139" t="s">
        <v>3</v>
      </c>
      <c r="B8" s="176">
        <v>28412</v>
      </c>
      <c r="C8" s="141">
        <v>3657</v>
      </c>
      <c r="D8" s="141">
        <v>8147</v>
      </c>
      <c r="E8" s="141">
        <v>4272</v>
      </c>
      <c r="F8" s="141">
        <v>12336</v>
      </c>
    </row>
    <row r="9" spans="1:6" ht="15" x14ac:dyDescent="0.2">
      <c r="A9" s="139">
        <v>14</v>
      </c>
      <c r="B9" s="177" t="s">
        <v>12</v>
      </c>
      <c r="C9" s="146" t="s">
        <v>12</v>
      </c>
      <c r="D9" s="146" t="s">
        <v>12</v>
      </c>
      <c r="E9" s="146" t="s">
        <v>12</v>
      </c>
      <c r="F9" s="146" t="s">
        <v>12</v>
      </c>
    </row>
    <row r="10" spans="1:6" ht="15" x14ac:dyDescent="0.2">
      <c r="A10" s="139">
        <v>15</v>
      </c>
      <c r="B10" s="177">
        <v>58</v>
      </c>
      <c r="C10" s="146">
        <v>15</v>
      </c>
      <c r="D10" s="146">
        <v>19</v>
      </c>
      <c r="E10" s="146">
        <v>10</v>
      </c>
      <c r="F10" s="146">
        <v>14</v>
      </c>
    </row>
    <row r="11" spans="1:6" ht="15" x14ac:dyDescent="0.2">
      <c r="A11" s="139">
        <v>16</v>
      </c>
      <c r="B11" s="177">
        <v>187</v>
      </c>
      <c r="C11" s="146">
        <v>50</v>
      </c>
      <c r="D11" s="146">
        <v>80</v>
      </c>
      <c r="E11" s="146">
        <v>32</v>
      </c>
      <c r="F11" s="146">
        <v>25</v>
      </c>
    </row>
    <row r="12" spans="1:6" ht="15" x14ac:dyDescent="0.2">
      <c r="A12" s="139">
        <v>17</v>
      </c>
      <c r="B12" s="177">
        <v>257</v>
      </c>
      <c r="C12" s="146">
        <v>69</v>
      </c>
      <c r="D12" s="146">
        <v>100</v>
      </c>
      <c r="E12" s="146">
        <v>31</v>
      </c>
      <c r="F12" s="146">
        <v>57</v>
      </c>
    </row>
    <row r="13" spans="1:6" ht="15" x14ac:dyDescent="0.2">
      <c r="A13" s="139">
        <v>18</v>
      </c>
      <c r="B13" s="177">
        <v>287</v>
      </c>
      <c r="C13" s="146">
        <v>59</v>
      </c>
      <c r="D13" s="146">
        <v>117</v>
      </c>
      <c r="E13" s="146">
        <v>50</v>
      </c>
      <c r="F13" s="146">
        <v>61</v>
      </c>
    </row>
    <row r="14" spans="1:6" ht="15" x14ac:dyDescent="0.2">
      <c r="A14" s="139">
        <v>19</v>
      </c>
      <c r="B14" s="177">
        <v>326</v>
      </c>
      <c r="C14" s="146">
        <v>98</v>
      </c>
      <c r="D14" s="146">
        <v>100</v>
      </c>
      <c r="E14" s="146">
        <v>55</v>
      </c>
      <c r="F14" s="146">
        <v>73</v>
      </c>
    </row>
    <row r="15" spans="1:6" ht="15" x14ac:dyDescent="0.2">
      <c r="A15" s="139">
        <v>20</v>
      </c>
      <c r="B15" s="177">
        <v>331</v>
      </c>
      <c r="C15" s="146">
        <v>80</v>
      </c>
      <c r="D15" s="146">
        <v>97</v>
      </c>
      <c r="E15" s="146">
        <v>57</v>
      </c>
      <c r="F15" s="146">
        <v>97</v>
      </c>
    </row>
    <row r="16" spans="1:6" ht="15" x14ac:dyDescent="0.2">
      <c r="A16" s="139">
        <v>21</v>
      </c>
      <c r="B16" s="177">
        <v>372</v>
      </c>
      <c r="C16" s="146">
        <v>80</v>
      </c>
      <c r="D16" s="146">
        <v>109</v>
      </c>
      <c r="E16" s="146">
        <v>81</v>
      </c>
      <c r="F16" s="146">
        <v>102</v>
      </c>
    </row>
    <row r="17" spans="1:6" ht="15" x14ac:dyDescent="0.2">
      <c r="A17" s="139">
        <v>22</v>
      </c>
      <c r="B17" s="177">
        <v>389</v>
      </c>
      <c r="C17" s="146">
        <v>81</v>
      </c>
      <c r="D17" s="146">
        <v>105</v>
      </c>
      <c r="E17" s="146">
        <v>77</v>
      </c>
      <c r="F17" s="146">
        <v>126</v>
      </c>
    </row>
    <row r="18" spans="1:6" ht="15" x14ac:dyDescent="0.2">
      <c r="A18" s="139">
        <v>23</v>
      </c>
      <c r="B18" s="177">
        <v>446</v>
      </c>
      <c r="C18" s="146">
        <v>80</v>
      </c>
      <c r="D18" s="146">
        <v>113</v>
      </c>
      <c r="E18" s="146">
        <v>102</v>
      </c>
      <c r="F18" s="146">
        <v>151</v>
      </c>
    </row>
    <row r="19" spans="1:6" ht="15" x14ac:dyDescent="0.2">
      <c r="A19" s="139">
        <v>24</v>
      </c>
      <c r="B19" s="177">
        <v>477</v>
      </c>
      <c r="C19" s="146">
        <v>67</v>
      </c>
      <c r="D19" s="146">
        <v>107</v>
      </c>
      <c r="E19" s="146">
        <v>125</v>
      </c>
      <c r="F19" s="146">
        <v>178</v>
      </c>
    </row>
    <row r="20" spans="1:6" ht="15" x14ac:dyDescent="0.2">
      <c r="A20" s="139">
        <v>25</v>
      </c>
      <c r="B20" s="177">
        <v>536</v>
      </c>
      <c r="C20" s="146">
        <v>103</v>
      </c>
      <c r="D20" s="146">
        <v>120</v>
      </c>
      <c r="E20" s="146">
        <v>128</v>
      </c>
      <c r="F20" s="146">
        <v>185</v>
      </c>
    </row>
    <row r="21" spans="1:6" ht="15" x14ac:dyDescent="0.2">
      <c r="A21" s="139">
        <v>26</v>
      </c>
      <c r="B21" s="177">
        <v>630</v>
      </c>
      <c r="C21" s="146">
        <v>102</v>
      </c>
      <c r="D21" s="146">
        <v>119</v>
      </c>
      <c r="E21" s="146">
        <v>153</v>
      </c>
      <c r="F21" s="146">
        <v>256</v>
      </c>
    </row>
    <row r="22" spans="1:6" ht="15" x14ac:dyDescent="0.2">
      <c r="A22" s="139">
        <v>27</v>
      </c>
      <c r="B22" s="177">
        <v>691</v>
      </c>
      <c r="C22" s="146">
        <v>96</v>
      </c>
      <c r="D22" s="146">
        <v>156</v>
      </c>
      <c r="E22" s="146">
        <v>188</v>
      </c>
      <c r="F22" s="146">
        <v>251</v>
      </c>
    </row>
    <row r="23" spans="1:6" ht="15" x14ac:dyDescent="0.2">
      <c r="A23" s="139">
        <v>28</v>
      </c>
      <c r="B23" s="177">
        <v>712</v>
      </c>
      <c r="C23" s="146">
        <v>114</v>
      </c>
      <c r="D23" s="146">
        <v>135</v>
      </c>
      <c r="E23" s="146">
        <v>171</v>
      </c>
      <c r="F23" s="146">
        <v>292</v>
      </c>
    </row>
    <row r="24" spans="1:6" ht="15" x14ac:dyDescent="0.2">
      <c r="A24" s="139">
        <v>29</v>
      </c>
      <c r="B24" s="177">
        <v>737</v>
      </c>
      <c r="C24" s="146">
        <v>94</v>
      </c>
      <c r="D24" s="146">
        <v>150</v>
      </c>
      <c r="E24" s="146">
        <v>193</v>
      </c>
      <c r="F24" s="146">
        <v>300</v>
      </c>
    </row>
    <row r="25" spans="1:6" ht="15" x14ac:dyDescent="0.2">
      <c r="A25" s="139">
        <v>30</v>
      </c>
      <c r="B25" s="177">
        <v>779</v>
      </c>
      <c r="C25" s="146">
        <v>92</v>
      </c>
      <c r="D25" s="146">
        <v>170</v>
      </c>
      <c r="E25" s="146">
        <v>168</v>
      </c>
      <c r="F25" s="146">
        <v>349</v>
      </c>
    </row>
    <row r="26" spans="1:6" ht="15" x14ac:dyDescent="0.2">
      <c r="A26" s="139">
        <v>31</v>
      </c>
      <c r="B26" s="177">
        <v>693</v>
      </c>
      <c r="C26" s="146">
        <v>98</v>
      </c>
      <c r="D26" s="146">
        <v>143</v>
      </c>
      <c r="E26" s="146">
        <v>122</v>
      </c>
      <c r="F26" s="146">
        <v>330</v>
      </c>
    </row>
    <row r="27" spans="1:6" ht="15" x14ac:dyDescent="0.2">
      <c r="A27" s="139">
        <v>32</v>
      </c>
      <c r="B27" s="177">
        <v>759</v>
      </c>
      <c r="C27" s="146">
        <v>101</v>
      </c>
      <c r="D27" s="146">
        <v>153</v>
      </c>
      <c r="E27" s="146">
        <v>122</v>
      </c>
      <c r="F27" s="146">
        <v>383</v>
      </c>
    </row>
    <row r="28" spans="1:6" ht="15" x14ac:dyDescent="0.2">
      <c r="A28" s="139">
        <v>33</v>
      </c>
      <c r="B28" s="177">
        <v>756</v>
      </c>
      <c r="C28" s="146">
        <v>84</v>
      </c>
      <c r="D28" s="146">
        <v>164</v>
      </c>
      <c r="E28" s="146">
        <v>133</v>
      </c>
      <c r="F28" s="146">
        <v>375</v>
      </c>
    </row>
    <row r="29" spans="1:6" ht="15" x14ac:dyDescent="0.2">
      <c r="A29" s="139">
        <v>34</v>
      </c>
      <c r="B29" s="177">
        <v>761</v>
      </c>
      <c r="C29" s="146">
        <v>72</v>
      </c>
      <c r="D29" s="146">
        <v>162</v>
      </c>
      <c r="E29" s="146">
        <v>119</v>
      </c>
      <c r="F29" s="146">
        <v>408</v>
      </c>
    </row>
    <row r="30" spans="1:6" ht="15" x14ac:dyDescent="0.2">
      <c r="A30" s="139">
        <v>35</v>
      </c>
      <c r="B30" s="177">
        <v>705</v>
      </c>
      <c r="C30" s="146">
        <v>78</v>
      </c>
      <c r="D30" s="146">
        <v>166</v>
      </c>
      <c r="E30" s="146">
        <v>125</v>
      </c>
      <c r="F30" s="146">
        <v>336</v>
      </c>
    </row>
    <row r="31" spans="1:6" ht="15" x14ac:dyDescent="0.2">
      <c r="A31" s="139">
        <v>36</v>
      </c>
      <c r="B31" s="177">
        <v>712</v>
      </c>
      <c r="C31" s="146">
        <v>59</v>
      </c>
      <c r="D31" s="146">
        <v>186</v>
      </c>
      <c r="E31" s="146">
        <v>118</v>
      </c>
      <c r="F31" s="146">
        <v>349</v>
      </c>
    </row>
    <row r="32" spans="1:6" ht="15" x14ac:dyDescent="0.2">
      <c r="A32" s="139">
        <v>37</v>
      </c>
      <c r="B32" s="177">
        <v>677</v>
      </c>
      <c r="C32" s="146">
        <v>55</v>
      </c>
      <c r="D32" s="146">
        <v>185</v>
      </c>
      <c r="E32" s="146">
        <v>92</v>
      </c>
      <c r="F32" s="146">
        <v>345</v>
      </c>
    </row>
    <row r="33" spans="1:6" ht="15" x14ac:dyDescent="0.2">
      <c r="A33" s="139">
        <v>38</v>
      </c>
      <c r="B33" s="177">
        <v>692</v>
      </c>
      <c r="C33" s="146">
        <v>67</v>
      </c>
      <c r="D33" s="146">
        <v>170</v>
      </c>
      <c r="E33" s="146">
        <v>101</v>
      </c>
      <c r="F33" s="146">
        <v>354</v>
      </c>
    </row>
    <row r="34" spans="1:6" ht="15" x14ac:dyDescent="0.2">
      <c r="A34" s="139">
        <v>39</v>
      </c>
      <c r="B34" s="177">
        <v>696</v>
      </c>
      <c r="C34" s="146">
        <v>72</v>
      </c>
      <c r="D34" s="146">
        <v>179</v>
      </c>
      <c r="E34" s="146">
        <v>87</v>
      </c>
      <c r="F34" s="146">
        <v>358</v>
      </c>
    </row>
    <row r="35" spans="1:6" ht="15" x14ac:dyDescent="0.2">
      <c r="A35" s="139">
        <v>40</v>
      </c>
      <c r="B35" s="177">
        <v>656</v>
      </c>
      <c r="C35" s="146">
        <v>60</v>
      </c>
      <c r="D35" s="146">
        <v>169</v>
      </c>
      <c r="E35" s="146">
        <v>74</v>
      </c>
      <c r="F35" s="146">
        <v>353</v>
      </c>
    </row>
    <row r="36" spans="1:6" ht="15" x14ac:dyDescent="0.2">
      <c r="A36" s="139">
        <v>41</v>
      </c>
      <c r="B36" s="177">
        <v>674</v>
      </c>
      <c r="C36" s="146">
        <v>70</v>
      </c>
      <c r="D36" s="146">
        <v>198</v>
      </c>
      <c r="E36" s="146">
        <v>85</v>
      </c>
      <c r="F36" s="146">
        <v>321</v>
      </c>
    </row>
    <row r="37" spans="1:6" ht="15" x14ac:dyDescent="0.2">
      <c r="A37" s="139">
        <v>42</v>
      </c>
      <c r="B37" s="177">
        <v>658</v>
      </c>
      <c r="C37" s="146">
        <v>68</v>
      </c>
      <c r="D37" s="146">
        <v>198</v>
      </c>
      <c r="E37" s="146">
        <v>91</v>
      </c>
      <c r="F37" s="146">
        <v>301</v>
      </c>
    </row>
    <row r="38" spans="1:6" ht="15" x14ac:dyDescent="0.2">
      <c r="A38" s="139">
        <v>43</v>
      </c>
      <c r="B38" s="177">
        <v>607</v>
      </c>
      <c r="C38" s="146">
        <v>60</v>
      </c>
      <c r="D38" s="146">
        <v>162</v>
      </c>
      <c r="E38" s="146">
        <v>74</v>
      </c>
      <c r="F38" s="146">
        <v>311</v>
      </c>
    </row>
    <row r="39" spans="1:6" ht="15" x14ac:dyDescent="0.2">
      <c r="A39" s="139">
        <v>44</v>
      </c>
      <c r="B39" s="177">
        <v>678</v>
      </c>
      <c r="C39" s="146">
        <v>63</v>
      </c>
      <c r="D39" s="146">
        <v>184</v>
      </c>
      <c r="E39" s="146">
        <v>97</v>
      </c>
      <c r="F39" s="146">
        <v>334</v>
      </c>
    </row>
    <row r="40" spans="1:6" ht="15" x14ac:dyDescent="0.2">
      <c r="A40" s="139">
        <v>45</v>
      </c>
      <c r="B40" s="177">
        <v>753</v>
      </c>
      <c r="C40" s="146">
        <v>84</v>
      </c>
      <c r="D40" s="146">
        <v>222</v>
      </c>
      <c r="E40" s="146">
        <v>78</v>
      </c>
      <c r="F40" s="146">
        <v>369</v>
      </c>
    </row>
    <row r="41" spans="1:6" ht="15" x14ac:dyDescent="0.2">
      <c r="A41" s="139">
        <v>46</v>
      </c>
      <c r="B41" s="177">
        <v>690</v>
      </c>
      <c r="C41" s="146">
        <v>76</v>
      </c>
      <c r="D41" s="146">
        <v>198</v>
      </c>
      <c r="E41" s="146">
        <v>91</v>
      </c>
      <c r="F41" s="146">
        <v>325</v>
      </c>
    </row>
    <row r="42" spans="1:6" ht="15" x14ac:dyDescent="0.2">
      <c r="A42" s="139">
        <v>47</v>
      </c>
      <c r="B42" s="177">
        <v>725</v>
      </c>
      <c r="C42" s="146">
        <v>67</v>
      </c>
      <c r="D42" s="146">
        <v>198</v>
      </c>
      <c r="E42" s="146">
        <v>68</v>
      </c>
      <c r="F42" s="146">
        <v>392</v>
      </c>
    </row>
    <row r="43" spans="1:6" ht="15" x14ac:dyDescent="0.2">
      <c r="A43" s="139">
        <v>48</v>
      </c>
      <c r="B43" s="177">
        <v>767</v>
      </c>
      <c r="C43" s="146">
        <v>94</v>
      </c>
      <c r="D43" s="146">
        <v>248</v>
      </c>
      <c r="E43" s="146">
        <v>106</v>
      </c>
      <c r="F43" s="146">
        <v>319</v>
      </c>
    </row>
    <row r="44" spans="1:6" ht="15" x14ac:dyDescent="0.2">
      <c r="A44" s="139">
        <v>49</v>
      </c>
      <c r="B44" s="177">
        <v>716</v>
      </c>
      <c r="C44" s="146">
        <v>72</v>
      </c>
      <c r="D44" s="146">
        <v>236</v>
      </c>
      <c r="E44" s="146">
        <v>99</v>
      </c>
      <c r="F44" s="146">
        <v>309</v>
      </c>
    </row>
    <row r="45" spans="1:6" ht="15" x14ac:dyDescent="0.2">
      <c r="A45" s="139">
        <v>50</v>
      </c>
      <c r="B45" s="177">
        <v>729</v>
      </c>
      <c r="C45" s="146">
        <v>103</v>
      </c>
      <c r="D45" s="146">
        <v>239</v>
      </c>
      <c r="E45" s="146">
        <v>82</v>
      </c>
      <c r="F45" s="146">
        <v>305</v>
      </c>
    </row>
    <row r="46" spans="1:6" ht="15" x14ac:dyDescent="0.2">
      <c r="A46" s="139">
        <v>51</v>
      </c>
      <c r="B46" s="177">
        <v>683</v>
      </c>
      <c r="C46" s="146">
        <v>76</v>
      </c>
      <c r="D46" s="146">
        <v>217</v>
      </c>
      <c r="E46" s="146">
        <v>81</v>
      </c>
      <c r="F46" s="146">
        <v>309</v>
      </c>
    </row>
    <row r="47" spans="1:6" ht="15" x14ac:dyDescent="0.2">
      <c r="A47" s="139">
        <v>52</v>
      </c>
      <c r="B47" s="177">
        <v>712</v>
      </c>
      <c r="C47" s="146">
        <v>93</v>
      </c>
      <c r="D47" s="146">
        <v>208</v>
      </c>
      <c r="E47" s="146">
        <v>68</v>
      </c>
      <c r="F47" s="146">
        <v>343</v>
      </c>
    </row>
    <row r="48" spans="1:6" ht="15" x14ac:dyDescent="0.2">
      <c r="A48" s="139">
        <v>53</v>
      </c>
      <c r="B48" s="177">
        <v>695</v>
      </c>
      <c r="C48" s="146">
        <v>80</v>
      </c>
      <c r="D48" s="146">
        <v>209</v>
      </c>
      <c r="E48" s="146">
        <v>90</v>
      </c>
      <c r="F48" s="146">
        <v>316</v>
      </c>
    </row>
    <row r="49" spans="1:6" ht="15" x14ac:dyDescent="0.2">
      <c r="A49" s="139">
        <v>54</v>
      </c>
      <c r="B49" s="177">
        <v>708</v>
      </c>
      <c r="C49" s="146">
        <v>88</v>
      </c>
      <c r="D49" s="146">
        <v>231</v>
      </c>
      <c r="E49" s="146">
        <v>78</v>
      </c>
      <c r="F49" s="146">
        <v>311</v>
      </c>
    </row>
    <row r="50" spans="1:6" ht="15" x14ac:dyDescent="0.2">
      <c r="A50" s="139">
        <v>55</v>
      </c>
      <c r="B50" s="177">
        <v>586</v>
      </c>
      <c r="C50" s="146">
        <v>68</v>
      </c>
      <c r="D50" s="146">
        <v>201</v>
      </c>
      <c r="E50" s="146">
        <v>58</v>
      </c>
      <c r="F50" s="146">
        <v>259</v>
      </c>
    </row>
    <row r="51" spans="1:6" ht="15" x14ac:dyDescent="0.2">
      <c r="A51" s="139">
        <v>56</v>
      </c>
      <c r="B51" s="177">
        <v>611</v>
      </c>
      <c r="C51" s="146">
        <v>70</v>
      </c>
      <c r="D51" s="146">
        <v>213</v>
      </c>
      <c r="E51" s="146">
        <v>62</v>
      </c>
      <c r="F51" s="146">
        <v>266</v>
      </c>
    </row>
    <row r="52" spans="1:6" ht="15" x14ac:dyDescent="0.2">
      <c r="A52" s="139">
        <v>57</v>
      </c>
      <c r="B52" s="177">
        <v>578</v>
      </c>
      <c r="C52" s="146">
        <v>68</v>
      </c>
      <c r="D52" s="146">
        <v>202</v>
      </c>
      <c r="E52" s="146">
        <v>49</v>
      </c>
      <c r="F52" s="146">
        <v>259</v>
      </c>
    </row>
    <row r="53" spans="1:6" ht="15" x14ac:dyDescent="0.2">
      <c r="A53" s="139">
        <v>58</v>
      </c>
      <c r="B53" s="177">
        <v>511</v>
      </c>
      <c r="C53" s="146">
        <v>66</v>
      </c>
      <c r="D53" s="146">
        <v>199</v>
      </c>
      <c r="E53" s="146">
        <v>47</v>
      </c>
      <c r="F53" s="146">
        <v>199</v>
      </c>
    </row>
    <row r="54" spans="1:6" ht="15" x14ac:dyDescent="0.2">
      <c r="A54" s="139">
        <v>59</v>
      </c>
      <c r="B54" s="177">
        <v>477</v>
      </c>
      <c r="C54" s="146">
        <v>59</v>
      </c>
      <c r="D54" s="146">
        <v>189</v>
      </c>
      <c r="E54" s="146">
        <v>46</v>
      </c>
      <c r="F54" s="146">
        <v>183</v>
      </c>
    </row>
    <row r="55" spans="1:6" ht="15" x14ac:dyDescent="0.2">
      <c r="A55" s="139">
        <v>60</v>
      </c>
      <c r="B55" s="177">
        <v>403</v>
      </c>
      <c r="C55" s="146">
        <v>64</v>
      </c>
      <c r="D55" s="146">
        <v>154</v>
      </c>
      <c r="E55" s="146">
        <v>38</v>
      </c>
      <c r="F55" s="146">
        <v>147</v>
      </c>
    </row>
    <row r="56" spans="1:6" ht="15" x14ac:dyDescent="0.2">
      <c r="A56" s="139">
        <v>61</v>
      </c>
      <c r="B56" s="177">
        <v>298</v>
      </c>
      <c r="C56" s="146">
        <v>41</v>
      </c>
      <c r="D56" s="146">
        <v>127</v>
      </c>
      <c r="E56" s="146">
        <v>19</v>
      </c>
      <c r="F56" s="146">
        <v>111</v>
      </c>
    </row>
    <row r="57" spans="1:6" ht="15" x14ac:dyDescent="0.2">
      <c r="A57" s="139">
        <v>62</v>
      </c>
      <c r="B57" s="177">
        <v>258</v>
      </c>
      <c r="C57" s="146">
        <v>26</v>
      </c>
      <c r="D57" s="146">
        <v>117</v>
      </c>
      <c r="E57" s="146">
        <v>27</v>
      </c>
      <c r="F57" s="146">
        <v>88</v>
      </c>
    </row>
    <row r="58" spans="1:6" ht="15" x14ac:dyDescent="0.2">
      <c r="A58" s="139">
        <v>63</v>
      </c>
      <c r="B58" s="177">
        <v>180</v>
      </c>
      <c r="C58" s="146">
        <v>24</v>
      </c>
      <c r="D58" s="146">
        <v>79</v>
      </c>
      <c r="E58" s="146">
        <v>10</v>
      </c>
      <c r="F58" s="146">
        <v>67</v>
      </c>
    </row>
    <row r="59" spans="1:6" ht="15" x14ac:dyDescent="0.2">
      <c r="A59" s="139">
        <v>64</v>
      </c>
      <c r="B59" s="177">
        <v>95</v>
      </c>
      <c r="C59" s="146">
        <v>10</v>
      </c>
      <c r="D59" s="146">
        <v>53</v>
      </c>
      <c r="E59" s="146">
        <v>1</v>
      </c>
      <c r="F59" s="146">
        <v>31</v>
      </c>
    </row>
    <row r="60" spans="1:6" ht="15" x14ac:dyDescent="0.2">
      <c r="A60" s="139">
        <v>65</v>
      </c>
      <c r="B60" s="177">
        <v>58</v>
      </c>
      <c r="C60" s="146">
        <v>4</v>
      </c>
      <c r="D60" s="146">
        <v>37</v>
      </c>
      <c r="E60" s="146">
        <v>4</v>
      </c>
      <c r="F60" s="146">
        <v>13</v>
      </c>
    </row>
    <row r="61" spans="1:6" ht="15" x14ac:dyDescent="0.2">
      <c r="A61" s="139">
        <v>66</v>
      </c>
      <c r="B61" s="177">
        <v>37</v>
      </c>
      <c r="C61" s="146">
        <v>6</v>
      </c>
      <c r="D61" s="146">
        <v>18</v>
      </c>
      <c r="E61" s="146">
        <v>4</v>
      </c>
      <c r="F61" s="146">
        <v>9</v>
      </c>
    </row>
    <row r="62" spans="1:6" ht="15" x14ac:dyDescent="0.2">
      <c r="A62" s="139">
        <v>67</v>
      </c>
      <c r="B62" s="177">
        <v>30</v>
      </c>
      <c r="C62" s="146">
        <v>3</v>
      </c>
      <c r="D62" s="146">
        <v>19</v>
      </c>
      <c r="E62" s="146">
        <v>1</v>
      </c>
      <c r="F62" s="146">
        <v>7</v>
      </c>
    </row>
    <row r="63" spans="1:6" ht="15" x14ac:dyDescent="0.2">
      <c r="A63" s="139">
        <v>68</v>
      </c>
      <c r="B63" s="177">
        <v>32</v>
      </c>
      <c r="C63" s="146">
        <v>4</v>
      </c>
      <c r="D63" s="146">
        <v>19</v>
      </c>
      <c r="E63" s="146" t="s">
        <v>12</v>
      </c>
      <c r="F63" s="146">
        <v>9</v>
      </c>
    </row>
    <row r="64" spans="1:6" ht="15" x14ac:dyDescent="0.2">
      <c r="A64" s="139">
        <v>69</v>
      </c>
      <c r="B64" s="177">
        <v>23</v>
      </c>
      <c r="C64" s="146">
        <v>3</v>
      </c>
      <c r="D64" s="146">
        <v>17</v>
      </c>
      <c r="E64" s="146" t="s">
        <v>12</v>
      </c>
      <c r="F64" s="146">
        <v>3</v>
      </c>
    </row>
    <row r="65" spans="1:6" ht="15" x14ac:dyDescent="0.2">
      <c r="A65" s="139">
        <v>70</v>
      </c>
      <c r="B65" s="177">
        <v>20</v>
      </c>
      <c r="C65" s="146">
        <v>1</v>
      </c>
      <c r="D65" s="146">
        <v>16</v>
      </c>
      <c r="E65" s="146">
        <v>1</v>
      </c>
      <c r="F65" s="146">
        <v>2</v>
      </c>
    </row>
    <row r="66" spans="1:6" ht="15" x14ac:dyDescent="0.2">
      <c r="A66" s="139">
        <v>71</v>
      </c>
      <c r="B66" s="177">
        <v>15</v>
      </c>
      <c r="C66" s="146">
        <v>3</v>
      </c>
      <c r="D66" s="146">
        <v>9</v>
      </c>
      <c r="E66" s="146" t="s">
        <v>12</v>
      </c>
      <c r="F66" s="146">
        <v>3</v>
      </c>
    </row>
    <row r="67" spans="1:6" ht="15" x14ac:dyDescent="0.2">
      <c r="A67" s="139">
        <v>72</v>
      </c>
      <c r="B67" s="177">
        <v>18</v>
      </c>
      <c r="C67" s="146">
        <v>5</v>
      </c>
      <c r="D67" s="146">
        <v>11</v>
      </c>
      <c r="E67" s="146">
        <v>1</v>
      </c>
      <c r="F67" s="146">
        <v>1</v>
      </c>
    </row>
    <row r="68" spans="1:6" ht="15" x14ac:dyDescent="0.2">
      <c r="A68" s="139">
        <v>73</v>
      </c>
      <c r="B68" s="177">
        <v>3</v>
      </c>
      <c r="C68" s="146">
        <v>1</v>
      </c>
      <c r="D68" s="146">
        <v>2</v>
      </c>
      <c r="E68" s="146" t="s">
        <v>12</v>
      </c>
      <c r="F68" s="146" t="s">
        <v>12</v>
      </c>
    </row>
    <row r="69" spans="1:6" ht="15" x14ac:dyDescent="0.2">
      <c r="A69" s="139">
        <v>74</v>
      </c>
      <c r="B69" s="177">
        <v>12</v>
      </c>
      <c r="C69" s="146">
        <v>2</v>
      </c>
      <c r="D69" s="146">
        <v>8</v>
      </c>
      <c r="E69" s="146" t="s">
        <v>12</v>
      </c>
      <c r="F69" s="146">
        <v>2</v>
      </c>
    </row>
    <row r="70" spans="1:6" ht="15" x14ac:dyDescent="0.2">
      <c r="A70" s="139">
        <v>75</v>
      </c>
      <c r="B70" s="177">
        <v>12</v>
      </c>
      <c r="C70" s="146">
        <v>2</v>
      </c>
      <c r="D70" s="146">
        <v>8</v>
      </c>
      <c r="E70" s="146">
        <v>1</v>
      </c>
      <c r="F70" s="146">
        <v>1</v>
      </c>
    </row>
    <row r="71" spans="1:6" ht="15" x14ac:dyDescent="0.2">
      <c r="A71" s="139">
        <v>76</v>
      </c>
      <c r="B71" s="177">
        <v>6</v>
      </c>
      <c r="C71" s="146">
        <v>3</v>
      </c>
      <c r="D71" s="146">
        <v>3</v>
      </c>
      <c r="E71" s="146" t="s">
        <v>12</v>
      </c>
      <c r="F71" s="146" t="s">
        <v>12</v>
      </c>
    </row>
    <row r="72" spans="1:6" ht="15" x14ac:dyDescent="0.2">
      <c r="A72" s="139">
        <v>77</v>
      </c>
      <c r="B72" s="177">
        <v>10</v>
      </c>
      <c r="C72" s="146">
        <v>1</v>
      </c>
      <c r="D72" s="146">
        <v>7</v>
      </c>
      <c r="E72" s="146" t="s">
        <v>12</v>
      </c>
      <c r="F72" s="146">
        <v>2</v>
      </c>
    </row>
    <row r="73" spans="1:6" ht="15" x14ac:dyDescent="0.2">
      <c r="A73" s="139">
        <v>78</v>
      </c>
      <c r="B73" s="177">
        <v>5</v>
      </c>
      <c r="C73" s="146" t="s">
        <v>12</v>
      </c>
      <c r="D73" s="146">
        <v>5</v>
      </c>
      <c r="E73" s="146" t="s">
        <v>12</v>
      </c>
      <c r="F73" s="146" t="s">
        <v>12</v>
      </c>
    </row>
    <row r="74" spans="1:6" ht="15" x14ac:dyDescent="0.2">
      <c r="A74" s="139">
        <v>79</v>
      </c>
      <c r="B74" s="177">
        <v>3</v>
      </c>
      <c r="C74" s="146" t="s">
        <v>12</v>
      </c>
      <c r="D74" s="146">
        <v>2</v>
      </c>
      <c r="E74" s="146">
        <v>1</v>
      </c>
      <c r="F74" s="146" t="s">
        <v>12</v>
      </c>
    </row>
    <row r="75" spans="1:6" ht="15" x14ac:dyDescent="0.2">
      <c r="A75" s="139">
        <v>80</v>
      </c>
      <c r="B75" s="177">
        <v>2</v>
      </c>
      <c r="C75" s="146">
        <v>1</v>
      </c>
      <c r="D75" s="146">
        <v>1</v>
      </c>
      <c r="E75" s="146" t="s">
        <v>12</v>
      </c>
      <c r="F75" s="146" t="s">
        <v>12</v>
      </c>
    </row>
    <row r="76" spans="1:6" ht="15" x14ac:dyDescent="0.2">
      <c r="A76" s="139">
        <v>81</v>
      </c>
      <c r="B76" s="177">
        <v>5</v>
      </c>
      <c r="C76" s="146">
        <v>1</v>
      </c>
      <c r="D76" s="146">
        <v>3</v>
      </c>
      <c r="E76" s="146" t="s">
        <v>12</v>
      </c>
      <c r="F76" s="146">
        <v>1</v>
      </c>
    </row>
    <row r="77" spans="1:6" ht="15" x14ac:dyDescent="0.2">
      <c r="A77" s="139">
        <v>82</v>
      </c>
      <c r="B77" s="177">
        <v>1</v>
      </c>
      <c r="C77" s="146" t="s">
        <v>12</v>
      </c>
      <c r="D77" s="146">
        <v>1</v>
      </c>
      <c r="E77" s="146" t="s">
        <v>12</v>
      </c>
      <c r="F77" s="146" t="s">
        <v>12</v>
      </c>
    </row>
    <row r="78" spans="1:6" ht="15" x14ac:dyDescent="0.2">
      <c r="A78" s="139">
        <v>83</v>
      </c>
      <c r="B78" s="177">
        <v>1</v>
      </c>
      <c r="C78" s="146" t="s">
        <v>12</v>
      </c>
      <c r="D78" s="146">
        <v>1</v>
      </c>
      <c r="E78" s="146" t="s">
        <v>12</v>
      </c>
      <c r="F78" s="146" t="s">
        <v>12</v>
      </c>
    </row>
    <row r="79" spans="1:6" ht="15" x14ac:dyDescent="0.2">
      <c r="A79" s="139">
        <v>84</v>
      </c>
      <c r="B79" s="177">
        <v>2</v>
      </c>
      <c r="C79" s="146" t="s">
        <v>12</v>
      </c>
      <c r="D79" s="146">
        <v>2</v>
      </c>
      <c r="E79" s="146" t="s">
        <v>12</v>
      </c>
      <c r="F79" s="146" t="s">
        <v>12</v>
      </c>
    </row>
    <row r="80" spans="1:6" ht="15" x14ac:dyDescent="0.2">
      <c r="A80" s="139">
        <v>85</v>
      </c>
      <c r="B80" s="177">
        <v>1</v>
      </c>
      <c r="C80" s="146" t="s">
        <v>12</v>
      </c>
      <c r="D80" s="146">
        <v>1</v>
      </c>
      <c r="E80" s="146" t="s">
        <v>12</v>
      </c>
      <c r="F80" s="146" t="s">
        <v>12</v>
      </c>
    </row>
    <row r="81" spans="1:6" ht="15" x14ac:dyDescent="0.2">
      <c r="A81" s="139">
        <v>86</v>
      </c>
      <c r="B81" s="177">
        <v>1</v>
      </c>
      <c r="C81" s="146">
        <v>1</v>
      </c>
      <c r="D81" s="146" t="s">
        <v>12</v>
      </c>
      <c r="E81" s="146" t="s">
        <v>12</v>
      </c>
      <c r="F81" s="146" t="s">
        <v>12</v>
      </c>
    </row>
    <row r="82" spans="1:6" ht="15" x14ac:dyDescent="0.2">
      <c r="A82" s="139">
        <v>87</v>
      </c>
      <c r="B82" s="177" t="s">
        <v>12</v>
      </c>
      <c r="C82" s="146" t="s">
        <v>12</v>
      </c>
      <c r="D82" s="146" t="s">
        <v>12</v>
      </c>
      <c r="E82" s="146" t="s">
        <v>12</v>
      </c>
      <c r="F82" s="146" t="s">
        <v>12</v>
      </c>
    </row>
    <row r="83" spans="1:6" ht="15" x14ac:dyDescent="0.2">
      <c r="A83" s="139">
        <v>88</v>
      </c>
      <c r="B83" s="177">
        <v>1</v>
      </c>
      <c r="C83" s="146" t="s">
        <v>12</v>
      </c>
      <c r="D83" s="146">
        <v>1</v>
      </c>
      <c r="E83" s="146" t="s">
        <v>12</v>
      </c>
      <c r="F83" s="146" t="s">
        <v>12</v>
      </c>
    </row>
  </sheetData>
  <mergeCells count="6">
    <mergeCell ref="A1:F1"/>
    <mergeCell ref="A2:F2"/>
    <mergeCell ref="A4:F4"/>
    <mergeCell ref="C6:D6"/>
    <mergeCell ref="E6:F6"/>
    <mergeCell ref="C5:F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83"/>
  <sheetViews>
    <sheetView showGridLines="0" workbookViewId="0">
      <selection activeCell="I28" sqref="I28"/>
    </sheetView>
  </sheetViews>
  <sheetFormatPr baseColWidth="10" defaultColWidth="11.42578125" defaultRowHeight="12.75" x14ac:dyDescent="0.2"/>
  <cols>
    <col min="1" max="1" width="19.7109375" style="3" customWidth="1"/>
    <col min="2" max="2" width="6.140625" style="1" customWidth="1"/>
    <col min="3" max="3" width="13.140625" style="1" customWidth="1"/>
    <col min="4" max="4" width="14.140625" style="1" customWidth="1"/>
    <col min="5" max="5" width="14" style="1" customWidth="1"/>
    <col min="6" max="6" width="15" style="1" customWidth="1"/>
    <col min="7" max="16384" width="11.42578125" style="1"/>
  </cols>
  <sheetData>
    <row r="1" spans="1:6" x14ac:dyDescent="0.2">
      <c r="A1" s="212" t="s">
        <v>190</v>
      </c>
      <c r="B1" s="212"/>
      <c r="C1" s="212"/>
      <c r="D1" s="212"/>
      <c r="E1" s="212"/>
      <c r="F1" s="212"/>
    </row>
    <row r="2" spans="1:6" x14ac:dyDescent="0.2">
      <c r="A2" s="212" t="s">
        <v>1</v>
      </c>
      <c r="B2" s="212"/>
      <c r="C2" s="212"/>
      <c r="D2" s="212"/>
      <c r="E2" s="212"/>
      <c r="F2" s="212"/>
    </row>
    <row r="3" spans="1:6" x14ac:dyDescent="0.2">
      <c r="A3" s="167"/>
      <c r="B3" s="167"/>
      <c r="C3" s="167"/>
      <c r="D3" s="167"/>
      <c r="E3" s="167"/>
      <c r="F3" s="167"/>
    </row>
    <row r="4" spans="1:6" x14ac:dyDescent="0.2">
      <c r="A4" s="208" t="s">
        <v>564</v>
      </c>
      <c r="B4" s="208"/>
      <c r="C4" s="208"/>
      <c r="D4" s="208"/>
      <c r="E4" s="208"/>
      <c r="F4" s="208"/>
    </row>
    <row r="5" spans="1:6" ht="15" customHeight="1" x14ac:dyDescent="0.2">
      <c r="A5" s="142"/>
      <c r="B5" s="174" t="s">
        <v>3</v>
      </c>
      <c r="C5" s="210" t="s">
        <v>2</v>
      </c>
      <c r="D5" s="210"/>
      <c r="E5" s="142"/>
      <c r="F5" s="142"/>
    </row>
    <row r="6" spans="1:6" ht="15" customHeight="1" x14ac:dyDescent="0.2">
      <c r="A6" s="142"/>
      <c r="B6" s="174"/>
      <c r="C6" s="211" t="s">
        <v>174</v>
      </c>
      <c r="D6" s="211"/>
      <c r="E6" s="211" t="s">
        <v>5</v>
      </c>
      <c r="F6" s="211"/>
    </row>
    <row r="7" spans="1:6" ht="15" x14ac:dyDescent="0.2">
      <c r="A7" s="142" t="s">
        <v>175</v>
      </c>
      <c r="B7" s="174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5" x14ac:dyDescent="0.2">
      <c r="A8" s="139" t="s">
        <v>3</v>
      </c>
      <c r="B8" s="176">
        <v>6446</v>
      </c>
      <c r="C8" s="141">
        <v>2461</v>
      </c>
      <c r="D8" s="141">
        <v>734</v>
      </c>
      <c r="E8" s="141">
        <v>2248</v>
      </c>
      <c r="F8" s="141">
        <v>1003</v>
      </c>
    </row>
    <row r="9" spans="1:6" ht="15" x14ac:dyDescent="0.2">
      <c r="A9" s="139">
        <v>14</v>
      </c>
      <c r="B9" s="177" t="s">
        <v>12</v>
      </c>
      <c r="C9" s="146" t="s">
        <v>12</v>
      </c>
      <c r="D9" s="146" t="s">
        <v>12</v>
      </c>
      <c r="E9" s="146" t="s">
        <v>12</v>
      </c>
      <c r="F9" s="146" t="s">
        <v>12</v>
      </c>
    </row>
    <row r="10" spans="1:6" ht="15" x14ac:dyDescent="0.2">
      <c r="A10" s="139">
        <v>15</v>
      </c>
      <c r="B10" s="177" t="s">
        <v>12</v>
      </c>
      <c r="C10" s="146" t="s">
        <v>12</v>
      </c>
      <c r="D10" s="146" t="s">
        <v>12</v>
      </c>
      <c r="E10" s="146" t="s">
        <v>12</v>
      </c>
      <c r="F10" s="146" t="s">
        <v>12</v>
      </c>
    </row>
    <row r="11" spans="1:6" ht="15" x14ac:dyDescent="0.2">
      <c r="A11" s="139">
        <v>16</v>
      </c>
      <c r="B11" s="177">
        <v>3</v>
      </c>
      <c r="C11" s="146">
        <v>2</v>
      </c>
      <c r="D11" s="146" t="s">
        <v>12</v>
      </c>
      <c r="E11" s="146">
        <v>1</v>
      </c>
      <c r="F11" s="146" t="s">
        <v>12</v>
      </c>
    </row>
    <row r="12" spans="1:6" ht="15" x14ac:dyDescent="0.2">
      <c r="A12" s="139">
        <v>17</v>
      </c>
      <c r="B12" s="177">
        <v>1</v>
      </c>
      <c r="C12" s="146" t="s">
        <v>12</v>
      </c>
      <c r="D12" s="146">
        <v>1</v>
      </c>
      <c r="E12" s="146" t="s">
        <v>12</v>
      </c>
      <c r="F12" s="146" t="s">
        <v>12</v>
      </c>
    </row>
    <row r="13" spans="1:6" ht="15" x14ac:dyDescent="0.2">
      <c r="A13" s="139">
        <v>18</v>
      </c>
      <c r="B13" s="177">
        <v>6</v>
      </c>
      <c r="C13" s="146">
        <v>3</v>
      </c>
      <c r="D13" s="146">
        <v>1</v>
      </c>
      <c r="E13" s="146">
        <v>2</v>
      </c>
      <c r="F13" s="146" t="s">
        <v>12</v>
      </c>
    </row>
    <row r="14" spans="1:6" ht="15" x14ac:dyDescent="0.2">
      <c r="A14" s="139">
        <v>19</v>
      </c>
      <c r="B14" s="177">
        <v>20</v>
      </c>
      <c r="C14" s="146">
        <v>10</v>
      </c>
      <c r="D14" s="146">
        <v>3</v>
      </c>
      <c r="E14" s="146">
        <v>5</v>
      </c>
      <c r="F14" s="146">
        <v>2</v>
      </c>
    </row>
    <row r="15" spans="1:6" ht="15" x14ac:dyDescent="0.2">
      <c r="A15" s="139">
        <v>20</v>
      </c>
      <c r="B15" s="177">
        <v>29</v>
      </c>
      <c r="C15" s="146">
        <v>8</v>
      </c>
      <c r="D15" s="146">
        <v>6</v>
      </c>
      <c r="E15" s="146">
        <v>6</v>
      </c>
      <c r="F15" s="146">
        <v>9</v>
      </c>
    </row>
    <row r="16" spans="1:6" ht="15" x14ac:dyDescent="0.2">
      <c r="A16" s="139">
        <v>21</v>
      </c>
      <c r="B16" s="177">
        <v>47</v>
      </c>
      <c r="C16" s="146">
        <v>15</v>
      </c>
      <c r="D16" s="146">
        <v>13</v>
      </c>
      <c r="E16" s="146">
        <v>12</v>
      </c>
      <c r="F16" s="146">
        <v>7</v>
      </c>
    </row>
    <row r="17" spans="1:6" ht="15" x14ac:dyDescent="0.2">
      <c r="A17" s="139">
        <v>22</v>
      </c>
      <c r="B17" s="177">
        <v>58</v>
      </c>
      <c r="C17" s="146">
        <v>12</v>
      </c>
      <c r="D17" s="146">
        <v>19</v>
      </c>
      <c r="E17" s="146">
        <v>17</v>
      </c>
      <c r="F17" s="146">
        <v>10</v>
      </c>
    </row>
    <row r="18" spans="1:6" ht="15" x14ac:dyDescent="0.2">
      <c r="A18" s="139">
        <v>23</v>
      </c>
      <c r="B18" s="177">
        <v>67</v>
      </c>
      <c r="C18" s="146">
        <v>25</v>
      </c>
      <c r="D18" s="146">
        <v>9</v>
      </c>
      <c r="E18" s="146">
        <v>18</v>
      </c>
      <c r="F18" s="146">
        <v>15</v>
      </c>
    </row>
    <row r="19" spans="1:6" ht="15" x14ac:dyDescent="0.2">
      <c r="A19" s="139">
        <v>24</v>
      </c>
      <c r="B19" s="177">
        <v>66</v>
      </c>
      <c r="C19" s="146">
        <v>20</v>
      </c>
      <c r="D19" s="146">
        <v>18</v>
      </c>
      <c r="E19" s="146">
        <v>18</v>
      </c>
      <c r="F19" s="146">
        <v>10</v>
      </c>
    </row>
    <row r="20" spans="1:6" ht="15" x14ac:dyDescent="0.2">
      <c r="A20" s="139">
        <v>25</v>
      </c>
      <c r="B20" s="177">
        <v>86</v>
      </c>
      <c r="C20" s="146">
        <v>16</v>
      </c>
      <c r="D20" s="146">
        <v>18</v>
      </c>
      <c r="E20" s="146">
        <v>25</v>
      </c>
      <c r="F20" s="146">
        <v>27</v>
      </c>
    </row>
    <row r="21" spans="1:6" ht="15" x14ac:dyDescent="0.2">
      <c r="A21" s="139">
        <v>26</v>
      </c>
      <c r="B21" s="177">
        <v>73</v>
      </c>
      <c r="C21" s="146">
        <v>16</v>
      </c>
      <c r="D21" s="146">
        <v>8</v>
      </c>
      <c r="E21" s="146">
        <v>30</v>
      </c>
      <c r="F21" s="146">
        <v>19</v>
      </c>
    </row>
    <row r="22" spans="1:6" ht="15" x14ac:dyDescent="0.2">
      <c r="A22" s="139">
        <v>27</v>
      </c>
      <c r="B22" s="177">
        <v>100</v>
      </c>
      <c r="C22" s="146">
        <v>19</v>
      </c>
      <c r="D22" s="146">
        <v>14</v>
      </c>
      <c r="E22" s="146">
        <v>39</v>
      </c>
      <c r="F22" s="146">
        <v>28</v>
      </c>
    </row>
    <row r="23" spans="1:6" ht="15" x14ac:dyDescent="0.2">
      <c r="A23" s="139">
        <v>28</v>
      </c>
      <c r="B23" s="177">
        <v>79</v>
      </c>
      <c r="C23" s="146">
        <v>19</v>
      </c>
      <c r="D23" s="146">
        <v>10</v>
      </c>
      <c r="E23" s="146">
        <v>29</v>
      </c>
      <c r="F23" s="146">
        <v>21</v>
      </c>
    </row>
    <row r="24" spans="1:6" ht="15" x14ac:dyDescent="0.2">
      <c r="A24" s="139">
        <v>29</v>
      </c>
      <c r="B24" s="177">
        <v>89</v>
      </c>
      <c r="C24" s="146">
        <v>35</v>
      </c>
      <c r="D24" s="146">
        <v>7</v>
      </c>
      <c r="E24" s="146">
        <v>24</v>
      </c>
      <c r="F24" s="146">
        <v>23</v>
      </c>
    </row>
    <row r="25" spans="1:6" ht="15" x14ac:dyDescent="0.2">
      <c r="A25" s="139">
        <v>30</v>
      </c>
      <c r="B25" s="177">
        <v>96</v>
      </c>
      <c r="C25" s="146">
        <v>35</v>
      </c>
      <c r="D25" s="146">
        <v>15</v>
      </c>
      <c r="E25" s="146">
        <v>26</v>
      </c>
      <c r="F25" s="146">
        <v>20</v>
      </c>
    </row>
    <row r="26" spans="1:6" ht="15" x14ac:dyDescent="0.2">
      <c r="A26" s="139">
        <v>31</v>
      </c>
      <c r="B26" s="177">
        <v>103</v>
      </c>
      <c r="C26" s="146">
        <v>31</v>
      </c>
      <c r="D26" s="146">
        <v>8</v>
      </c>
      <c r="E26" s="146">
        <v>48</v>
      </c>
      <c r="F26" s="146">
        <v>16</v>
      </c>
    </row>
    <row r="27" spans="1:6" ht="15" x14ac:dyDescent="0.2">
      <c r="A27" s="139">
        <v>32</v>
      </c>
      <c r="B27" s="177">
        <v>102</v>
      </c>
      <c r="C27" s="146">
        <v>28</v>
      </c>
      <c r="D27" s="146">
        <v>11</v>
      </c>
      <c r="E27" s="146">
        <v>42</v>
      </c>
      <c r="F27" s="146">
        <v>21</v>
      </c>
    </row>
    <row r="28" spans="1:6" ht="15" x14ac:dyDescent="0.2">
      <c r="A28" s="139">
        <v>33</v>
      </c>
      <c r="B28" s="177">
        <v>122</v>
      </c>
      <c r="C28" s="146">
        <v>32</v>
      </c>
      <c r="D28" s="146">
        <v>11</v>
      </c>
      <c r="E28" s="146">
        <v>50</v>
      </c>
      <c r="F28" s="146">
        <v>29</v>
      </c>
    </row>
    <row r="29" spans="1:6" ht="15" x14ac:dyDescent="0.2">
      <c r="A29" s="139">
        <v>34</v>
      </c>
      <c r="B29" s="177">
        <v>117</v>
      </c>
      <c r="C29" s="146">
        <v>55</v>
      </c>
      <c r="D29" s="146">
        <v>3</v>
      </c>
      <c r="E29" s="146">
        <v>39</v>
      </c>
      <c r="F29" s="146">
        <v>20</v>
      </c>
    </row>
    <row r="30" spans="1:6" ht="15" x14ac:dyDescent="0.2">
      <c r="A30" s="139">
        <v>35</v>
      </c>
      <c r="B30" s="177">
        <v>117</v>
      </c>
      <c r="C30" s="146">
        <v>42</v>
      </c>
      <c r="D30" s="146">
        <v>7</v>
      </c>
      <c r="E30" s="146">
        <v>50</v>
      </c>
      <c r="F30" s="146">
        <v>18</v>
      </c>
    </row>
    <row r="31" spans="1:6" ht="15" x14ac:dyDescent="0.2">
      <c r="A31" s="139">
        <v>36</v>
      </c>
      <c r="B31" s="177">
        <v>142</v>
      </c>
      <c r="C31" s="146">
        <v>56</v>
      </c>
      <c r="D31" s="146">
        <v>10</v>
      </c>
      <c r="E31" s="146">
        <v>60</v>
      </c>
      <c r="F31" s="146">
        <v>16</v>
      </c>
    </row>
    <row r="32" spans="1:6" ht="15" x14ac:dyDescent="0.2">
      <c r="A32" s="139">
        <v>37</v>
      </c>
      <c r="B32" s="177">
        <v>148</v>
      </c>
      <c r="C32" s="146">
        <v>47</v>
      </c>
      <c r="D32" s="146">
        <v>12</v>
      </c>
      <c r="E32" s="146">
        <v>63</v>
      </c>
      <c r="F32" s="146">
        <v>26</v>
      </c>
    </row>
    <row r="33" spans="1:6" ht="15" x14ac:dyDescent="0.2">
      <c r="A33" s="139">
        <v>38</v>
      </c>
      <c r="B33" s="177">
        <v>162</v>
      </c>
      <c r="C33" s="146">
        <v>53</v>
      </c>
      <c r="D33" s="146">
        <v>11</v>
      </c>
      <c r="E33" s="146">
        <v>73</v>
      </c>
      <c r="F33" s="146">
        <v>25</v>
      </c>
    </row>
    <row r="34" spans="1:6" ht="15" x14ac:dyDescent="0.2">
      <c r="A34" s="139">
        <v>39</v>
      </c>
      <c r="B34" s="177">
        <v>143</v>
      </c>
      <c r="C34" s="146">
        <v>45</v>
      </c>
      <c r="D34" s="146">
        <v>12</v>
      </c>
      <c r="E34" s="146">
        <v>68</v>
      </c>
      <c r="F34" s="146">
        <v>18</v>
      </c>
    </row>
    <row r="35" spans="1:6" ht="15" x14ac:dyDescent="0.2">
      <c r="A35" s="139">
        <v>40</v>
      </c>
      <c r="B35" s="177">
        <v>147</v>
      </c>
      <c r="C35" s="146">
        <v>54</v>
      </c>
      <c r="D35" s="146">
        <v>10</v>
      </c>
      <c r="E35" s="146">
        <v>59</v>
      </c>
      <c r="F35" s="146">
        <v>24</v>
      </c>
    </row>
    <row r="36" spans="1:6" ht="15" x14ac:dyDescent="0.2">
      <c r="A36" s="139">
        <v>41</v>
      </c>
      <c r="B36" s="177">
        <v>181</v>
      </c>
      <c r="C36" s="146">
        <v>66</v>
      </c>
      <c r="D36" s="146">
        <v>12</v>
      </c>
      <c r="E36" s="146">
        <v>78</v>
      </c>
      <c r="F36" s="146">
        <v>25</v>
      </c>
    </row>
    <row r="37" spans="1:6" ht="15" x14ac:dyDescent="0.2">
      <c r="A37" s="139">
        <v>42</v>
      </c>
      <c r="B37" s="177">
        <v>135</v>
      </c>
      <c r="C37" s="146">
        <v>47</v>
      </c>
      <c r="D37" s="146">
        <v>14</v>
      </c>
      <c r="E37" s="146">
        <v>54</v>
      </c>
      <c r="F37" s="146">
        <v>20</v>
      </c>
    </row>
    <row r="38" spans="1:6" ht="15" x14ac:dyDescent="0.2">
      <c r="A38" s="139">
        <v>43</v>
      </c>
      <c r="B38" s="177">
        <v>166</v>
      </c>
      <c r="C38" s="146">
        <v>71</v>
      </c>
      <c r="D38" s="146">
        <v>15</v>
      </c>
      <c r="E38" s="146">
        <v>64</v>
      </c>
      <c r="F38" s="146">
        <v>16</v>
      </c>
    </row>
    <row r="39" spans="1:6" ht="15" x14ac:dyDescent="0.2">
      <c r="A39" s="139">
        <v>44</v>
      </c>
      <c r="B39" s="177">
        <v>156</v>
      </c>
      <c r="C39" s="146">
        <v>60</v>
      </c>
      <c r="D39" s="146">
        <v>10</v>
      </c>
      <c r="E39" s="146">
        <v>64</v>
      </c>
      <c r="F39" s="146">
        <v>22</v>
      </c>
    </row>
    <row r="40" spans="1:6" ht="15" x14ac:dyDescent="0.2">
      <c r="A40" s="139">
        <v>45</v>
      </c>
      <c r="B40" s="177">
        <v>168</v>
      </c>
      <c r="C40" s="146">
        <v>78</v>
      </c>
      <c r="D40" s="146">
        <v>5</v>
      </c>
      <c r="E40" s="146">
        <v>56</v>
      </c>
      <c r="F40" s="146">
        <v>29</v>
      </c>
    </row>
    <row r="41" spans="1:6" ht="15" x14ac:dyDescent="0.2">
      <c r="A41" s="139">
        <v>46</v>
      </c>
      <c r="B41" s="177">
        <v>198</v>
      </c>
      <c r="C41" s="146">
        <v>88</v>
      </c>
      <c r="D41" s="146">
        <v>11</v>
      </c>
      <c r="E41" s="146">
        <v>76</v>
      </c>
      <c r="F41" s="146">
        <v>23</v>
      </c>
    </row>
    <row r="42" spans="1:6" ht="15" x14ac:dyDescent="0.2">
      <c r="A42" s="139">
        <v>47</v>
      </c>
      <c r="B42" s="177">
        <v>212</v>
      </c>
      <c r="C42" s="146">
        <v>86</v>
      </c>
      <c r="D42" s="146">
        <v>19</v>
      </c>
      <c r="E42" s="146">
        <v>82</v>
      </c>
      <c r="F42" s="146">
        <v>25</v>
      </c>
    </row>
    <row r="43" spans="1:6" ht="15" x14ac:dyDescent="0.2">
      <c r="A43" s="139">
        <v>48</v>
      </c>
      <c r="B43" s="177">
        <v>190</v>
      </c>
      <c r="C43" s="146">
        <v>72</v>
      </c>
      <c r="D43" s="146">
        <v>17</v>
      </c>
      <c r="E43" s="146">
        <v>76</v>
      </c>
      <c r="F43" s="146">
        <v>25</v>
      </c>
    </row>
    <row r="44" spans="1:6" ht="15" x14ac:dyDescent="0.2">
      <c r="A44" s="139">
        <v>49</v>
      </c>
      <c r="B44" s="177">
        <v>216</v>
      </c>
      <c r="C44" s="146">
        <v>86</v>
      </c>
      <c r="D44" s="146">
        <v>20</v>
      </c>
      <c r="E44" s="146">
        <v>87</v>
      </c>
      <c r="F44" s="146">
        <v>23</v>
      </c>
    </row>
    <row r="45" spans="1:6" ht="15" x14ac:dyDescent="0.2">
      <c r="A45" s="139">
        <v>50</v>
      </c>
      <c r="B45" s="177">
        <v>243</v>
      </c>
      <c r="C45" s="146">
        <v>118</v>
      </c>
      <c r="D45" s="146">
        <v>18</v>
      </c>
      <c r="E45" s="146">
        <v>78</v>
      </c>
      <c r="F45" s="146">
        <v>29</v>
      </c>
    </row>
    <row r="46" spans="1:6" ht="15" x14ac:dyDescent="0.2">
      <c r="A46" s="139">
        <v>51</v>
      </c>
      <c r="B46" s="177">
        <v>211</v>
      </c>
      <c r="C46" s="146">
        <v>100</v>
      </c>
      <c r="D46" s="146">
        <v>21</v>
      </c>
      <c r="E46" s="146">
        <v>65</v>
      </c>
      <c r="F46" s="146">
        <v>25</v>
      </c>
    </row>
    <row r="47" spans="1:6" ht="15" x14ac:dyDescent="0.2">
      <c r="A47" s="139">
        <v>52</v>
      </c>
      <c r="B47" s="177">
        <v>197</v>
      </c>
      <c r="C47" s="146">
        <v>75</v>
      </c>
      <c r="D47" s="146">
        <v>17</v>
      </c>
      <c r="E47" s="146">
        <v>76</v>
      </c>
      <c r="F47" s="146">
        <v>29</v>
      </c>
    </row>
    <row r="48" spans="1:6" ht="15" x14ac:dyDescent="0.2">
      <c r="A48" s="139">
        <v>53</v>
      </c>
      <c r="B48" s="177">
        <v>197</v>
      </c>
      <c r="C48" s="146">
        <v>75</v>
      </c>
      <c r="D48" s="146">
        <v>24</v>
      </c>
      <c r="E48" s="146">
        <v>78</v>
      </c>
      <c r="F48" s="146">
        <v>20</v>
      </c>
    </row>
    <row r="49" spans="1:6" ht="15" x14ac:dyDescent="0.2">
      <c r="A49" s="139">
        <v>54</v>
      </c>
      <c r="B49" s="177">
        <v>230</v>
      </c>
      <c r="C49" s="146">
        <v>103</v>
      </c>
      <c r="D49" s="146">
        <v>20</v>
      </c>
      <c r="E49" s="146">
        <v>76</v>
      </c>
      <c r="F49" s="146">
        <v>31</v>
      </c>
    </row>
    <row r="50" spans="1:6" ht="15" x14ac:dyDescent="0.2">
      <c r="A50" s="139">
        <v>55</v>
      </c>
      <c r="B50" s="177">
        <v>228</v>
      </c>
      <c r="C50" s="146">
        <v>100</v>
      </c>
      <c r="D50" s="146">
        <v>19</v>
      </c>
      <c r="E50" s="146">
        <v>74</v>
      </c>
      <c r="F50" s="146">
        <v>35</v>
      </c>
    </row>
    <row r="51" spans="1:6" ht="15" x14ac:dyDescent="0.2">
      <c r="A51" s="139">
        <v>56</v>
      </c>
      <c r="B51" s="177">
        <v>201</v>
      </c>
      <c r="C51" s="146">
        <v>87</v>
      </c>
      <c r="D51" s="146">
        <v>20</v>
      </c>
      <c r="E51" s="146">
        <v>64</v>
      </c>
      <c r="F51" s="146">
        <v>30</v>
      </c>
    </row>
    <row r="52" spans="1:6" ht="15" x14ac:dyDescent="0.2">
      <c r="A52" s="139">
        <v>57</v>
      </c>
      <c r="B52" s="177">
        <v>174</v>
      </c>
      <c r="C52" s="146">
        <v>84</v>
      </c>
      <c r="D52" s="146">
        <v>17</v>
      </c>
      <c r="E52" s="146">
        <v>48</v>
      </c>
      <c r="F52" s="146">
        <v>25</v>
      </c>
    </row>
    <row r="53" spans="1:6" ht="15" x14ac:dyDescent="0.2">
      <c r="A53" s="139">
        <v>58</v>
      </c>
      <c r="B53" s="177">
        <v>175</v>
      </c>
      <c r="C53" s="146">
        <v>79</v>
      </c>
      <c r="D53" s="146">
        <v>26</v>
      </c>
      <c r="E53" s="146">
        <v>51</v>
      </c>
      <c r="F53" s="146">
        <v>19</v>
      </c>
    </row>
    <row r="54" spans="1:6" ht="15" x14ac:dyDescent="0.2">
      <c r="A54" s="139">
        <v>59</v>
      </c>
      <c r="B54" s="177">
        <v>157</v>
      </c>
      <c r="C54" s="146">
        <v>69</v>
      </c>
      <c r="D54" s="146">
        <v>24</v>
      </c>
      <c r="E54" s="146">
        <v>40</v>
      </c>
      <c r="F54" s="146">
        <v>24</v>
      </c>
    </row>
    <row r="55" spans="1:6" ht="15" x14ac:dyDescent="0.2">
      <c r="A55" s="139">
        <v>60</v>
      </c>
      <c r="B55" s="177">
        <v>138</v>
      </c>
      <c r="C55" s="146">
        <v>57</v>
      </c>
      <c r="D55" s="146">
        <v>20</v>
      </c>
      <c r="E55" s="146">
        <v>40</v>
      </c>
      <c r="F55" s="146">
        <v>21</v>
      </c>
    </row>
    <row r="56" spans="1:6" ht="15" x14ac:dyDescent="0.2">
      <c r="A56" s="139">
        <v>61</v>
      </c>
      <c r="B56" s="177">
        <v>124</v>
      </c>
      <c r="C56" s="146">
        <v>43</v>
      </c>
      <c r="D56" s="146">
        <v>22</v>
      </c>
      <c r="E56" s="146">
        <v>36</v>
      </c>
      <c r="F56" s="146">
        <v>23</v>
      </c>
    </row>
    <row r="57" spans="1:6" ht="15" x14ac:dyDescent="0.2">
      <c r="A57" s="139">
        <v>62</v>
      </c>
      <c r="B57" s="177">
        <v>93</v>
      </c>
      <c r="C57" s="146">
        <v>40</v>
      </c>
      <c r="D57" s="146">
        <v>13</v>
      </c>
      <c r="E57" s="146">
        <v>29</v>
      </c>
      <c r="F57" s="146">
        <v>11</v>
      </c>
    </row>
    <row r="58" spans="1:6" ht="15" x14ac:dyDescent="0.2">
      <c r="A58" s="139">
        <v>63</v>
      </c>
      <c r="B58" s="177">
        <v>82</v>
      </c>
      <c r="C58" s="146">
        <v>29</v>
      </c>
      <c r="D58" s="146">
        <v>18</v>
      </c>
      <c r="E58" s="146">
        <v>20</v>
      </c>
      <c r="F58" s="146">
        <v>15</v>
      </c>
    </row>
    <row r="59" spans="1:6" ht="15" x14ac:dyDescent="0.2">
      <c r="A59" s="139">
        <v>64</v>
      </c>
      <c r="B59" s="177">
        <v>49</v>
      </c>
      <c r="C59" s="146">
        <v>14</v>
      </c>
      <c r="D59" s="146">
        <v>15</v>
      </c>
      <c r="E59" s="146">
        <v>9</v>
      </c>
      <c r="F59" s="146">
        <v>11</v>
      </c>
    </row>
    <row r="60" spans="1:6" ht="15" x14ac:dyDescent="0.2">
      <c r="A60" s="139">
        <v>65</v>
      </c>
      <c r="B60" s="177">
        <v>37</v>
      </c>
      <c r="C60" s="146">
        <v>11</v>
      </c>
      <c r="D60" s="146">
        <v>15</v>
      </c>
      <c r="E60" s="146">
        <v>2</v>
      </c>
      <c r="F60" s="146">
        <v>9</v>
      </c>
    </row>
    <row r="61" spans="1:6" ht="15" x14ac:dyDescent="0.2">
      <c r="A61" s="139">
        <v>66</v>
      </c>
      <c r="B61" s="177">
        <v>30</v>
      </c>
      <c r="C61" s="146">
        <v>9</v>
      </c>
      <c r="D61" s="146">
        <v>7</v>
      </c>
      <c r="E61" s="146">
        <v>7</v>
      </c>
      <c r="F61" s="146">
        <v>7</v>
      </c>
    </row>
    <row r="62" spans="1:6" ht="15" x14ac:dyDescent="0.2">
      <c r="A62" s="139">
        <v>67</v>
      </c>
      <c r="B62" s="177">
        <v>27</v>
      </c>
      <c r="C62" s="146">
        <v>8</v>
      </c>
      <c r="D62" s="146">
        <v>8</v>
      </c>
      <c r="E62" s="146">
        <v>3</v>
      </c>
      <c r="F62" s="146">
        <v>8</v>
      </c>
    </row>
    <row r="63" spans="1:6" ht="15" x14ac:dyDescent="0.2">
      <c r="A63" s="139">
        <v>68</v>
      </c>
      <c r="B63" s="177">
        <v>21</v>
      </c>
      <c r="C63" s="146">
        <v>5</v>
      </c>
      <c r="D63" s="146">
        <v>10</v>
      </c>
      <c r="E63" s="146">
        <v>2</v>
      </c>
      <c r="F63" s="146">
        <v>4</v>
      </c>
    </row>
    <row r="64" spans="1:6" ht="15" x14ac:dyDescent="0.2">
      <c r="A64" s="139">
        <v>69</v>
      </c>
      <c r="B64" s="177">
        <v>10</v>
      </c>
      <c r="C64" s="146">
        <v>3</v>
      </c>
      <c r="D64" s="146">
        <v>4</v>
      </c>
      <c r="E64" s="146" t="s">
        <v>12</v>
      </c>
      <c r="F64" s="146">
        <v>3</v>
      </c>
    </row>
    <row r="65" spans="1:6" ht="15" x14ac:dyDescent="0.2">
      <c r="A65" s="139">
        <v>70</v>
      </c>
      <c r="B65" s="177">
        <v>15</v>
      </c>
      <c r="C65" s="146">
        <v>1</v>
      </c>
      <c r="D65" s="146">
        <v>10</v>
      </c>
      <c r="E65" s="146">
        <v>1</v>
      </c>
      <c r="F65" s="146">
        <v>3</v>
      </c>
    </row>
    <row r="66" spans="1:6" ht="15" x14ac:dyDescent="0.2">
      <c r="A66" s="139">
        <v>71</v>
      </c>
      <c r="B66" s="177">
        <v>9</v>
      </c>
      <c r="C66" s="146">
        <v>3</v>
      </c>
      <c r="D66" s="146">
        <v>3</v>
      </c>
      <c r="E66" s="146">
        <v>1</v>
      </c>
      <c r="F66" s="146">
        <v>2</v>
      </c>
    </row>
    <row r="67" spans="1:6" ht="15" x14ac:dyDescent="0.2">
      <c r="A67" s="139">
        <v>72</v>
      </c>
      <c r="B67" s="177">
        <v>10</v>
      </c>
      <c r="C67" s="146">
        <v>2</v>
      </c>
      <c r="D67" s="146">
        <v>3</v>
      </c>
      <c r="E67" s="146">
        <v>3</v>
      </c>
      <c r="F67" s="146">
        <v>2</v>
      </c>
    </row>
    <row r="68" spans="1:6" ht="15" x14ac:dyDescent="0.2">
      <c r="A68" s="139">
        <v>73</v>
      </c>
      <c r="B68" s="177">
        <v>12</v>
      </c>
      <c r="C68" s="146">
        <v>2</v>
      </c>
      <c r="D68" s="146">
        <v>8</v>
      </c>
      <c r="E68" s="146">
        <v>2</v>
      </c>
      <c r="F68" s="146" t="s">
        <v>12</v>
      </c>
    </row>
    <row r="69" spans="1:6" ht="15" x14ac:dyDescent="0.2">
      <c r="A69" s="139">
        <v>74</v>
      </c>
      <c r="B69" s="177">
        <v>10</v>
      </c>
      <c r="C69" s="146">
        <v>3</v>
      </c>
      <c r="D69" s="146">
        <v>4</v>
      </c>
      <c r="E69" s="146">
        <v>2</v>
      </c>
      <c r="F69" s="146">
        <v>1</v>
      </c>
    </row>
    <row r="70" spans="1:6" ht="15" x14ac:dyDescent="0.2">
      <c r="A70" s="139">
        <v>75</v>
      </c>
      <c r="B70" s="177">
        <v>4</v>
      </c>
      <c r="C70" s="146">
        <v>1</v>
      </c>
      <c r="D70" s="146">
        <v>3</v>
      </c>
      <c r="E70" s="146" t="s">
        <v>12</v>
      </c>
      <c r="F70" s="146" t="s">
        <v>12</v>
      </c>
    </row>
    <row r="71" spans="1:6" ht="15" x14ac:dyDescent="0.2">
      <c r="A71" s="139">
        <v>76</v>
      </c>
      <c r="B71" s="177">
        <v>4</v>
      </c>
      <c r="C71" s="146">
        <v>2</v>
      </c>
      <c r="D71" s="146">
        <v>1</v>
      </c>
      <c r="E71" s="146" t="s">
        <v>12</v>
      </c>
      <c r="F71" s="146">
        <v>1</v>
      </c>
    </row>
    <row r="72" spans="1:6" ht="15" x14ac:dyDescent="0.2">
      <c r="A72" s="139">
        <v>77</v>
      </c>
      <c r="B72" s="177">
        <v>4</v>
      </c>
      <c r="C72" s="146" t="s">
        <v>12</v>
      </c>
      <c r="D72" s="146">
        <v>3</v>
      </c>
      <c r="E72" s="146" t="s">
        <v>12</v>
      </c>
      <c r="F72" s="146">
        <v>1</v>
      </c>
    </row>
    <row r="73" spans="1:6" ht="15" x14ac:dyDescent="0.2">
      <c r="A73" s="139">
        <v>78</v>
      </c>
      <c r="B73" s="177">
        <v>3</v>
      </c>
      <c r="C73" s="146">
        <v>2</v>
      </c>
      <c r="D73" s="146" t="s">
        <v>12</v>
      </c>
      <c r="E73" s="146" t="s">
        <v>12</v>
      </c>
      <c r="F73" s="146">
        <v>1</v>
      </c>
    </row>
    <row r="74" spans="1:6" ht="15" x14ac:dyDescent="0.2">
      <c r="A74" s="139">
        <v>79</v>
      </c>
      <c r="B74" s="177">
        <v>2</v>
      </c>
      <c r="C74" s="146">
        <v>2</v>
      </c>
      <c r="D74" s="146" t="s">
        <v>12</v>
      </c>
      <c r="E74" s="146" t="s">
        <v>12</v>
      </c>
      <c r="F74" s="146" t="s">
        <v>12</v>
      </c>
    </row>
    <row r="75" spans="1:6" ht="15" x14ac:dyDescent="0.2">
      <c r="A75" s="139">
        <v>80</v>
      </c>
      <c r="B75" s="177" t="s">
        <v>12</v>
      </c>
      <c r="C75" s="146" t="s">
        <v>12</v>
      </c>
      <c r="D75" s="146" t="s">
        <v>12</v>
      </c>
      <c r="E75" s="146" t="s">
        <v>12</v>
      </c>
      <c r="F75" s="146" t="s">
        <v>12</v>
      </c>
    </row>
    <row r="76" spans="1:6" ht="15" x14ac:dyDescent="0.2">
      <c r="A76" s="139">
        <v>81</v>
      </c>
      <c r="B76" s="177">
        <v>1</v>
      </c>
      <c r="C76" s="146">
        <v>1</v>
      </c>
      <c r="D76" s="146" t="s">
        <v>12</v>
      </c>
      <c r="E76" s="146" t="s">
        <v>12</v>
      </c>
      <c r="F76" s="146" t="s">
        <v>12</v>
      </c>
    </row>
    <row r="77" spans="1:6" ht="15" x14ac:dyDescent="0.2">
      <c r="A77" s="139">
        <v>82</v>
      </c>
      <c r="B77" s="177">
        <v>1</v>
      </c>
      <c r="C77" s="146" t="s">
        <v>12</v>
      </c>
      <c r="D77" s="146">
        <v>1</v>
      </c>
      <c r="E77" s="146" t="s">
        <v>12</v>
      </c>
      <c r="F77" s="146" t="s">
        <v>12</v>
      </c>
    </row>
    <row r="78" spans="1:6" ht="15" x14ac:dyDescent="0.2">
      <c r="A78" s="139">
        <v>83</v>
      </c>
      <c r="B78" s="177" t="s">
        <v>12</v>
      </c>
      <c r="C78" s="146" t="s">
        <v>12</v>
      </c>
      <c r="D78" s="146" t="s">
        <v>12</v>
      </c>
      <c r="E78" s="146" t="s">
        <v>12</v>
      </c>
      <c r="F78" s="146" t="s">
        <v>12</v>
      </c>
    </row>
    <row r="79" spans="1:6" ht="15" x14ac:dyDescent="0.2">
      <c r="A79" s="139">
        <v>84</v>
      </c>
      <c r="B79" s="177">
        <v>1</v>
      </c>
      <c r="C79" s="146">
        <v>1</v>
      </c>
      <c r="D79" s="146" t="s">
        <v>12</v>
      </c>
      <c r="E79" s="146" t="s">
        <v>12</v>
      </c>
      <c r="F79" s="146" t="s">
        <v>12</v>
      </c>
    </row>
    <row r="80" spans="1:6" ht="15" x14ac:dyDescent="0.2">
      <c r="A80" s="139">
        <v>85</v>
      </c>
      <c r="B80" s="177" t="s">
        <v>12</v>
      </c>
      <c r="C80" s="146" t="s">
        <v>12</v>
      </c>
      <c r="D80" s="146" t="s">
        <v>12</v>
      </c>
      <c r="E80" s="146" t="s">
        <v>12</v>
      </c>
      <c r="F80" s="146" t="s">
        <v>12</v>
      </c>
    </row>
    <row r="81" spans="1:6" ht="15" x14ac:dyDescent="0.2">
      <c r="A81" s="139">
        <v>86</v>
      </c>
      <c r="B81" s="177">
        <v>1</v>
      </c>
      <c r="C81" s="146" t="s">
        <v>12</v>
      </c>
      <c r="D81" s="146" t="s">
        <v>12</v>
      </c>
      <c r="E81" s="146" t="s">
        <v>12</v>
      </c>
      <c r="F81" s="146">
        <v>1</v>
      </c>
    </row>
    <row r="82" spans="1:6" ht="15" x14ac:dyDescent="0.2">
      <c r="A82" s="139">
        <v>87</v>
      </c>
      <c r="B82" s="177" t="s">
        <v>12</v>
      </c>
      <c r="C82" s="146" t="s">
        <v>12</v>
      </c>
      <c r="D82" s="146" t="s">
        <v>12</v>
      </c>
      <c r="E82" s="146" t="s">
        <v>12</v>
      </c>
      <c r="F82" s="146" t="s">
        <v>12</v>
      </c>
    </row>
    <row r="83" spans="1:6" ht="15" x14ac:dyDescent="0.2">
      <c r="A83" s="139">
        <v>88</v>
      </c>
      <c r="B83" s="177" t="s">
        <v>12</v>
      </c>
      <c r="C83" s="146" t="s">
        <v>12</v>
      </c>
      <c r="D83" s="146" t="s">
        <v>12</v>
      </c>
      <c r="E83" s="146" t="s">
        <v>12</v>
      </c>
      <c r="F83" s="146" t="s">
        <v>12</v>
      </c>
    </row>
  </sheetData>
  <mergeCells count="6">
    <mergeCell ref="A1:F1"/>
    <mergeCell ref="A2:F2"/>
    <mergeCell ref="A4:F4"/>
    <mergeCell ref="C6:D6"/>
    <mergeCell ref="E6:F6"/>
    <mergeCell ref="C5:D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83"/>
  <sheetViews>
    <sheetView showGridLines="0" workbookViewId="0">
      <selection activeCell="J12" sqref="J12"/>
    </sheetView>
  </sheetViews>
  <sheetFormatPr baseColWidth="10" defaultColWidth="11.42578125" defaultRowHeight="12.75" x14ac:dyDescent="0.2"/>
  <cols>
    <col min="1" max="1" width="19.7109375" style="3" customWidth="1"/>
    <col min="2" max="2" width="6.140625" style="1" customWidth="1"/>
    <col min="3" max="3" width="13.140625" style="1" customWidth="1"/>
    <col min="4" max="4" width="14.140625" style="1" customWidth="1"/>
    <col min="5" max="5" width="14" style="1" customWidth="1"/>
    <col min="6" max="6" width="15" style="1" customWidth="1"/>
    <col min="7" max="16384" width="11.42578125" style="1"/>
  </cols>
  <sheetData>
    <row r="1" spans="1:6" x14ac:dyDescent="0.2">
      <c r="A1" s="212" t="s">
        <v>191</v>
      </c>
      <c r="B1" s="212"/>
      <c r="C1" s="212"/>
      <c r="D1" s="212"/>
      <c r="E1" s="212"/>
      <c r="F1" s="212"/>
    </row>
    <row r="2" spans="1:6" x14ac:dyDescent="0.2">
      <c r="A2" s="212" t="s">
        <v>1</v>
      </c>
      <c r="B2" s="212"/>
      <c r="C2" s="212"/>
      <c r="D2" s="212"/>
      <c r="E2" s="212"/>
      <c r="F2" s="212"/>
    </row>
    <row r="3" spans="1:6" x14ac:dyDescent="0.2">
      <c r="A3" s="167"/>
      <c r="B3" s="167"/>
      <c r="C3" s="167"/>
      <c r="D3" s="167"/>
      <c r="E3" s="167"/>
      <c r="F3" s="167"/>
    </row>
    <row r="4" spans="1:6" x14ac:dyDescent="0.2">
      <c r="A4" s="208" t="s">
        <v>565</v>
      </c>
      <c r="B4" s="208"/>
      <c r="C4" s="208"/>
      <c r="D4" s="208"/>
      <c r="E4" s="208"/>
      <c r="F4" s="208"/>
    </row>
    <row r="5" spans="1:6" ht="15" customHeight="1" x14ac:dyDescent="0.2">
      <c r="A5" s="139"/>
      <c r="B5" s="174" t="s">
        <v>3</v>
      </c>
      <c r="C5" s="210" t="s">
        <v>2</v>
      </c>
      <c r="D5" s="210"/>
      <c r="E5" s="210"/>
      <c r="F5" s="210"/>
    </row>
    <row r="6" spans="1:6" ht="15" customHeight="1" x14ac:dyDescent="0.2">
      <c r="A6" s="139"/>
      <c r="B6" s="174"/>
      <c r="C6" s="210" t="s">
        <v>174</v>
      </c>
      <c r="D6" s="210"/>
      <c r="E6" s="210" t="s">
        <v>5</v>
      </c>
      <c r="F6" s="210"/>
    </row>
    <row r="7" spans="1:6" ht="15" x14ac:dyDescent="0.2">
      <c r="A7" s="139" t="s">
        <v>175</v>
      </c>
      <c r="B7" s="174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5" x14ac:dyDescent="0.2">
      <c r="A8" s="139" t="s">
        <v>3</v>
      </c>
      <c r="B8" s="176">
        <v>4777</v>
      </c>
      <c r="C8" s="141">
        <v>1919</v>
      </c>
      <c r="D8" s="141">
        <v>679</v>
      </c>
      <c r="E8" s="141">
        <v>1325</v>
      </c>
      <c r="F8" s="141">
        <v>854</v>
      </c>
    </row>
    <row r="9" spans="1:6" ht="15" x14ac:dyDescent="0.2">
      <c r="A9" s="139">
        <v>14</v>
      </c>
      <c r="B9" s="177" t="s">
        <v>12</v>
      </c>
      <c r="C9" s="146" t="s">
        <v>12</v>
      </c>
      <c r="D9" s="146" t="s">
        <v>12</v>
      </c>
      <c r="E9" s="146" t="s">
        <v>12</v>
      </c>
      <c r="F9" s="146" t="s">
        <v>12</v>
      </c>
    </row>
    <row r="10" spans="1:6" ht="15" x14ac:dyDescent="0.2">
      <c r="A10" s="139">
        <v>15</v>
      </c>
      <c r="B10" s="177">
        <v>4</v>
      </c>
      <c r="C10" s="146">
        <v>1</v>
      </c>
      <c r="D10" s="146" t="s">
        <v>12</v>
      </c>
      <c r="E10" s="146">
        <v>2</v>
      </c>
      <c r="F10" s="146">
        <v>1</v>
      </c>
    </row>
    <row r="11" spans="1:6" ht="15" x14ac:dyDescent="0.2">
      <c r="A11" s="139">
        <v>16</v>
      </c>
      <c r="B11" s="177">
        <v>7</v>
      </c>
      <c r="C11" s="146">
        <v>1</v>
      </c>
      <c r="D11" s="146">
        <v>2</v>
      </c>
      <c r="E11" s="146">
        <v>1</v>
      </c>
      <c r="F11" s="146">
        <v>3</v>
      </c>
    </row>
    <row r="12" spans="1:6" ht="15" x14ac:dyDescent="0.2">
      <c r="A12" s="139">
        <v>17</v>
      </c>
      <c r="B12" s="177">
        <v>13</v>
      </c>
      <c r="C12" s="146">
        <v>2</v>
      </c>
      <c r="D12" s="146">
        <v>2</v>
      </c>
      <c r="E12" s="146">
        <v>4</v>
      </c>
      <c r="F12" s="146">
        <v>5</v>
      </c>
    </row>
    <row r="13" spans="1:6" ht="15" x14ac:dyDescent="0.2">
      <c r="A13" s="139">
        <v>18</v>
      </c>
      <c r="B13" s="177">
        <v>22</v>
      </c>
      <c r="C13" s="146">
        <v>5</v>
      </c>
      <c r="D13" s="146">
        <v>6</v>
      </c>
      <c r="E13" s="146">
        <v>5</v>
      </c>
      <c r="F13" s="146">
        <v>6</v>
      </c>
    </row>
    <row r="14" spans="1:6" ht="15" x14ac:dyDescent="0.2">
      <c r="A14" s="139">
        <v>19</v>
      </c>
      <c r="B14" s="177">
        <v>31</v>
      </c>
      <c r="C14" s="146">
        <v>12</v>
      </c>
      <c r="D14" s="146">
        <v>6</v>
      </c>
      <c r="E14" s="146">
        <v>7</v>
      </c>
      <c r="F14" s="146">
        <v>6</v>
      </c>
    </row>
    <row r="15" spans="1:6" ht="15" x14ac:dyDescent="0.2">
      <c r="A15" s="139">
        <v>20</v>
      </c>
      <c r="B15" s="177">
        <v>45</v>
      </c>
      <c r="C15" s="146">
        <v>20</v>
      </c>
      <c r="D15" s="146">
        <v>11</v>
      </c>
      <c r="E15" s="146">
        <v>8</v>
      </c>
      <c r="F15" s="146">
        <v>6</v>
      </c>
    </row>
    <row r="16" spans="1:6" ht="15" x14ac:dyDescent="0.2">
      <c r="A16" s="139">
        <v>21</v>
      </c>
      <c r="B16" s="177">
        <v>58</v>
      </c>
      <c r="C16" s="146">
        <v>19</v>
      </c>
      <c r="D16" s="146">
        <v>11</v>
      </c>
      <c r="E16" s="146">
        <v>14</v>
      </c>
      <c r="F16" s="146">
        <v>14</v>
      </c>
    </row>
    <row r="17" spans="1:6" ht="15" x14ac:dyDescent="0.2">
      <c r="A17" s="139">
        <v>22</v>
      </c>
      <c r="B17" s="177">
        <v>75</v>
      </c>
      <c r="C17" s="146">
        <v>27</v>
      </c>
      <c r="D17" s="146">
        <v>13</v>
      </c>
      <c r="E17" s="146">
        <v>17</v>
      </c>
      <c r="F17" s="146">
        <v>18</v>
      </c>
    </row>
    <row r="18" spans="1:6" ht="15" x14ac:dyDescent="0.2">
      <c r="A18" s="139">
        <v>23</v>
      </c>
      <c r="B18" s="177">
        <v>72</v>
      </c>
      <c r="C18" s="146">
        <v>14</v>
      </c>
      <c r="D18" s="146">
        <v>28</v>
      </c>
      <c r="E18" s="146">
        <v>13</v>
      </c>
      <c r="F18" s="146">
        <v>17</v>
      </c>
    </row>
    <row r="19" spans="1:6" ht="15" x14ac:dyDescent="0.2">
      <c r="A19" s="139">
        <v>24</v>
      </c>
      <c r="B19" s="177">
        <v>63</v>
      </c>
      <c r="C19" s="146">
        <v>16</v>
      </c>
      <c r="D19" s="146">
        <v>18</v>
      </c>
      <c r="E19" s="146">
        <v>10</v>
      </c>
      <c r="F19" s="146">
        <v>19</v>
      </c>
    </row>
    <row r="20" spans="1:6" ht="15" x14ac:dyDescent="0.2">
      <c r="A20" s="139">
        <v>25</v>
      </c>
      <c r="B20" s="177">
        <v>64</v>
      </c>
      <c r="C20" s="146">
        <v>21</v>
      </c>
      <c r="D20" s="146">
        <v>19</v>
      </c>
      <c r="E20" s="146">
        <v>10</v>
      </c>
      <c r="F20" s="146">
        <v>14</v>
      </c>
    </row>
    <row r="21" spans="1:6" ht="15" x14ac:dyDescent="0.2">
      <c r="A21" s="139">
        <v>26</v>
      </c>
      <c r="B21" s="177">
        <v>55</v>
      </c>
      <c r="C21" s="146">
        <v>21</v>
      </c>
      <c r="D21" s="146">
        <v>8</v>
      </c>
      <c r="E21" s="146">
        <v>12</v>
      </c>
      <c r="F21" s="146">
        <v>14</v>
      </c>
    </row>
    <row r="22" spans="1:6" ht="15" x14ac:dyDescent="0.2">
      <c r="A22" s="139">
        <v>27</v>
      </c>
      <c r="B22" s="177">
        <v>55</v>
      </c>
      <c r="C22" s="146">
        <v>16</v>
      </c>
      <c r="D22" s="146">
        <v>9</v>
      </c>
      <c r="E22" s="146">
        <v>10</v>
      </c>
      <c r="F22" s="146">
        <v>20</v>
      </c>
    </row>
    <row r="23" spans="1:6" ht="15" x14ac:dyDescent="0.2">
      <c r="A23" s="139">
        <v>28</v>
      </c>
      <c r="B23" s="177">
        <v>53</v>
      </c>
      <c r="C23" s="146">
        <v>16</v>
      </c>
      <c r="D23" s="146">
        <v>8</v>
      </c>
      <c r="E23" s="146">
        <v>11</v>
      </c>
      <c r="F23" s="146">
        <v>18</v>
      </c>
    </row>
    <row r="24" spans="1:6" ht="15" x14ac:dyDescent="0.2">
      <c r="A24" s="139">
        <v>29</v>
      </c>
      <c r="B24" s="177">
        <v>61</v>
      </c>
      <c r="C24" s="146">
        <v>18</v>
      </c>
      <c r="D24" s="146">
        <v>13</v>
      </c>
      <c r="E24" s="146">
        <v>18</v>
      </c>
      <c r="F24" s="146">
        <v>12</v>
      </c>
    </row>
    <row r="25" spans="1:6" ht="15" x14ac:dyDescent="0.2">
      <c r="A25" s="139">
        <v>30</v>
      </c>
      <c r="B25" s="177">
        <v>62</v>
      </c>
      <c r="C25" s="146">
        <v>20</v>
      </c>
      <c r="D25" s="146">
        <v>5</v>
      </c>
      <c r="E25" s="146">
        <v>14</v>
      </c>
      <c r="F25" s="146">
        <v>23</v>
      </c>
    </row>
    <row r="26" spans="1:6" ht="15" x14ac:dyDescent="0.2">
      <c r="A26" s="139">
        <v>31</v>
      </c>
      <c r="B26" s="177">
        <v>86</v>
      </c>
      <c r="C26" s="146">
        <v>32</v>
      </c>
      <c r="D26" s="146">
        <v>11</v>
      </c>
      <c r="E26" s="146">
        <v>31</v>
      </c>
      <c r="F26" s="146">
        <v>12</v>
      </c>
    </row>
    <row r="27" spans="1:6" ht="15" x14ac:dyDescent="0.2">
      <c r="A27" s="139">
        <v>32</v>
      </c>
      <c r="B27" s="177">
        <v>87</v>
      </c>
      <c r="C27" s="146">
        <v>38</v>
      </c>
      <c r="D27" s="146">
        <v>5</v>
      </c>
      <c r="E27" s="146">
        <v>30</v>
      </c>
      <c r="F27" s="146">
        <v>14</v>
      </c>
    </row>
    <row r="28" spans="1:6" ht="15" x14ac:dyDescent="0.2">
      <c r="A28" s="139">
        <v>33</v>
      </c>
      <c r="B28" s="177">
        <v>93</v>
      </c>
      <c r="C28" s="146">
        <v>45</v>
      </c>
      <c r="D28" s="146">
        <v>7</v>
      </c>
      <c r="E28" s="146">
        <v>34</v>
      </c>
      <c r="F28" s="146">
        <v>7</v>
      </c>
    </row>
    <row r="29" spans="1:6" ht="15" x14ac:dyDescent="0.2">
      <c r="A29" s="139">
        <v>34</v>
      </c>
      <c r="B29" s="177">
        <v>103</v>
      </c>
      <c r="C29" s="146">
        <v>39</v>
      </c>
      <c r="D29" s="146">
        <v>9</v>
      </c>
      <c r="E29" s="146">
        <v>38</v>
      </c>
      <c r="F29" s="146">
        <v>17</v>
      </c>
    </row>
    <row r="30" spans="1:6" ht="15" x14ac:dyDescent="0.2">
      <c r="A30" s="139">
        <v>35</v>
      </c>
      <c r="B30" s="177">
        <v>96</v>
      </c>
      <c r="C30" s="146">
        <v>39</v>
      </c>
      <c r="D30" s="146">
        <v>3</v>
      </c>
      <c r="E30" s="146">
        <v>43</v>
      </c>
      <c r="F30" s="146">
        <v>11</v>
      </c>
    </row>
    <row r="31" spans="1:6" ht="15" x14ac:dyDescent="0.2">
      <c r="A31" s="139">
        <v>36</v>
      </c>
      <c r="B31" s="177">
        <v>123</v>
      </c>
      <c r="C31" s="146">
        <v>51</v>
      </c>
      <c r="D31" s="146">
        <v>6</v>
      </c>
      <c r="E31" s="146">
        <v>46</v>
      </c>
      <c r="F31" s="146">
        <v>20</v>
      </c>
    </row>
    <row r="32" spans="1:6" ht="15" x14ac:dyDescent="0.2">
      <c r="A32" s="139">
        <v>37</v>
      </c>
      <c r="B32" s="177">
        <v>117</v>
      </c>
      <c r="C32" s="146">
        <v>43</v>
      </c>
      <c r="D32" s="146">
        <v>9</v>
      </c>
      <c r="E32" s="146">
        <v>45</v>
      </c>
      <c r="F32" s="146">
        <v>20</v>
      </c>
    </row>
    <row r="33" spans="1:6" ht="15" x14ac:dyDescent="0.2">
      <c r="A33" s="139">
        <v>38</v>
      </c>
      <c r="B33" s="177">
        <v>123</v>
      </c>
      <c r="C33" s="146">
        <v>54</v>
      </c>
      <c r="D33" s="146">
        <v>8</v>
      </c>
      <c r="E33" s="146">
        <v>48</v>
      </c>
      <c r="F33" s="146">
        <v>13</v>
      </c>
    </row>
    <row r="34" spans="1:6" ht="15" x14ac:dyDescent="0.2">
      <c r="A34" s="139">
        <v>39</v>
      </c>
      <c r="B34" s="177">
        <v>94</v>
      </c>
      <c r="C34" s="146">
        <v>49</v>
      </c>
      <c r="D34" s="146">
        <v>2</v>
      </c>
      <c r="E34" s="146">
        <v>33</v>
      </c>
      <c r="F34" s="146">
        <v>10</v>
      </c>
    </row>
    <row r="35" spans="1:6" ht="15" x14ac:dyDescent="0.2">
      <c r="A35" s="139">
        <v>40</v>
      </c>
      <c r="B35" s="177">
        <v>100</v>
      </c>
      <c r="C35" s="146">
        <v>55</v>
      </c>
      <c r="D35" s="146">
        <v>5</v>
      </c>
      <c r="E35" s="146">
        <v>29</v>
      </c>
      <c r="F35" s="146">
        <v>11</v>
      </c>
    </row>
    <row r="36" spans="1:6" ht="15" x14ac:dyDescent="0.2">
      <c r="A36" s="139">
        <v>41</v>
      </c>
      <c r="B36" s="177">
        <v>110</v>
      </c>
      <c r="C36" s="146">
        <v>41</v>
      </c>
      <c r="D36" s="146">
        <v>7</v>
      </c>
      <c r="E36" s="146">
        <v>40</v>
      </c>
      <c r="F36" s="146">
        <v>22</v>
      </c>
    </row>
    <row r="37" spans="1:6" ht="15" x14ac:dyDescent="0.2">
      <c r="A37" s="139">
        <v>42</v>
      </c>
      <c r="B37" s="177">
        <v>113</v>
      </c>
      <c r="C37" s="146">
        <v>53</v>
      </c>
      <c r="D37" s="146">
        <v>6</v>
      </c>
      <c r="E37" s="146">
        <v>30</v>
      </c>
      <c r="F37" s="146">
        <v>24</v>
      </c>
    </row>
    <row r="38" spans="1:6" ht="15" x14ac:dyDescent="0.2">
      <c r="A38" s="139">
        <v>43</v>
      </c>
      <c r="B38" s="177">
        <v>110</v>
      </c>
      <c r="C38" s="146">
        <v>55</v>
      </c>
      <c r="D38" s="146">
        <v>2</v>
      </c>
      <c r="E38" s="146">
        <v>41</v>
      </c>
      <c r="F38" s="146">
        <v>12</v>
      </c>
    </row>
    <row r="39" spans="1:6" ht="15" x14ac:dyDescent="0.2">
      <c r="A39" s="139">
        <v>44</v>
      </c>
      <c r="B39" s="177">
        <v>102</v>
      </c>
      <c r="C39" s="146">
        <v>50</v>
      </c>
      <c r="D39" s="146">
        <v>7</v>
      </c>
      <c r="E39" s="146">
        <v>31</v>
      </c>
      <c r="F39" s="146">
        <v>14</v>
      </c>
    </row>
    <row r="40" spans="1:6" ht="15" x14ac:dyDescent="0.2">
      <c r="A40" s="139">
        <v>45</v>
      </c>
      <c r="B40" s="177">
        <v>107</v>
      </c>
      <c r="C40" s="146">
        <v>52</v>
      </c>
      <c r="D40" s="146">
        <v>5</v>
      </c>
      <c r="E40" s="146">
        <v>40</v>
      </c>
      <c r="F40" s="146">
        <v>10</v>
      </c>
    </row>
    <row r="41" spans="1:6" ht="15" x14ac:dyDescent="0.2">
      <c r="A41" s="139">
        <v>46</v>
      </c>
      <c r="B41" s="177">
        <v>119</v>
      </c>
      <c r="C41" s="146">
        <v>56</v>
      </c>
      <c r="D41" s="146">
        <v>7</v>
      </c>
      <c r="E41" s="146">
        <v>37</v>
      </c>
      <c r="F41" s="146">
        <v>19</v>
      </c>
    </row>
    <row r="42" spans="1:6" ht="15" x14ac:dyDescent="0.2">
      <c r="A42" s="139">
        <v>47</v>
      </c>
      <c r="B42" s="177">
        <v>126</v>
      </c>
      <c r="C42" s="146">
        <v>59</v>
      </c>
      <c r="D42" s="146">
        <v>5</v>
      </c>
      <c r="E42" s="146">
        <v>44</v>
      </c>
      <c r="F42" s="146">
        <v>18</v>
      </c>
    </row>
    <row r="43" spans="1:6" ht="15" x14ac:dyDescent="0.2">
      <c r="A43" s="139">
        <v>48</v>
      </c>
      <c r="B43" s="177">
        <v>109</v>
      </c>
      <c r="C43" s="146">
        <v>52</v>
      </c>
      <c r="D43" s="146">
        <v>7</v>
      </c>
      <c r="E43" s="146">
        <v>38</v>
      </c>
      <c r="F43" s="146">
        <v>12</v>
      </c>
    </row>
    <row r="44" spans="1:6" ht="15" x14ac:dyDescent="0.2">
      <c r="A44" s="139">
        <v>49</v>
      </c>
      <c r="B44" s="177">
        <v>132</v>
      </c>
      <c r="C44" s="146">
        <v>57</v>
      </c>
      <c r="D44" s="146">
        <v>9</v>
      </c>
      <c r="E44" s="146">
        <v>44</v>
      </c>
      <c r="F44" s="146">
        <v>22</v>
      </c>
    </row>
    <row r="45" spans="1:6" ht="15" x14ac:dyDescent="0.2">
      <c r="A45" s="139">
        <v>50</v>
      </c>
      <c r="B45" s="177">
        <v>134</v>
      </c>
      <c r="C45" s="146">
        <v>56</v>
      </c>
      <c r="D45" s="146">
        <v>11</v>
      </c>
      <c r="E45" s="146">
        <v>40</v>
      </c>
      <c r="F45" s="146">
        <v>27</v>
      </c>
    </row>
    <row r="46" spans="1:6" ht="15" x14ac:dyDescent="0.2">
      <c r="A46" s="139">
        <v>51</v>
      </c>
      <c r="B46" s="177">
        <v>120</v>
      </c>
      <c r="C46" s="146">
        <v>53</v>
      </c>
      <c r="D46" s="146">
        <v>9</v>
      </c>
      <c r="E46" s="146">
        <v>33</v>
      </c>
      <c r="F46" s="146">
        <v>25</v>
      </c>
    </row>
    <row r="47" spans="1:6" ht="15" x14ac:dyDescent="0.2">
      <c r="A47" s="139">
        <v>52</v>
      </c>
      <c r="B47" s="177">
        <v>121</v>
      </c>
      <c r="C47" s="146">
        <v>53</v>
      </c>
      <c r="D47" s="146">
        <v>12</v>
      </c>
      <c r="E47" s="146">
        <v>38</v>
      </c>
      <c r="F47" s="146">
        <v>18</v>
      </c>
    </row>
    <row r="48" spans="1:6" ht="15" x14ac:dyDescent="0.2">
      <c r="A48" s="139">
        <v>53</v>
      </c>
      <c r="B48" s="177">
        <v>118</v>
      </c>
      <c r="C48" s="146">
        <v>49</v>
      </c>
      <c r="D48" s="146">
        <v>11</v>
      </c>
      <c r="E48" s="146">
        <v>36</v>
      </c>
      <c r="F48" s="146">
        <v>22</v>
      </c>
    </row>
    <row r="49" spans="1:6" ht="15" x14ac:dyDescent="0.2">
      <c r="A49" s="139">
        <v>54</v>
      </c>
      <c r="B49" s="177">
        <v>107</v>
      </c>
      <c r="C49" s="146">
        <v>52</v>
      </c>
      <c r="D49" s="146">
        <v>8</v>
      </c>
      <c r="E49" s="146">
        <v>22</v>
      </c>
      <c r="F49" s="146">
        <v>25</v>
      </c>
    </row>
    <row r="50" spans="1:6" ht="15" x14ac:dyDescent="0.2">
      <c r="A50" s="139">
        <v>55</v>
      </c>
      <c r="B50" s="177">
        <v>118</v>
      </c>
      <c r="C50" s="146">
        <v>56</v>
      </c>
      <c r="D50" s="146">
        <v>10</v>
      </c>
      <c r="E50" s="146">
        <v>26</v>
      </c>
      <c r="F50" s="146">
        <v>26</v>
      </c>
    </row>
    <row r="51" spans="1:6" ht="15" x14ac:dyDescent="0.2">
      <c r="A51" s="139">
        <v>56</v>
      </c>
      <c r="B51" s="177">
        <v>105</v>
      </c>
      <c r="C51" s="146">
        <v>53</v>
      </c>
      <c r="D51" s="146">
        <v>9</v>
      </c>
      <c r="E51" s="146">
        <v>26</v>
      </c>
      <c r="F51" s="146">
        <v>17</v>
      </c>
    </row>
    <row r="52" spans="1:6" ht="15" x14ac:dyDescent="0.2">
      <c r="A52" s="139">
        <v>57</v>
      </c>
      <c r="B52" s="177">
        <v>94</v>
      </c>
      <c r="C52" s="146">
        <v>41</v>
      </c>
      <c r="D52" s="146">
        <v>13</v>
      </c>
      <c r="E52" s="146">
        <v>28</v>
      </c>
      <c r="F52" s="146">
        <v>12</v>
      </c>
    </row>
    <row r="53" spans="1:6" ht="15" x14ac:dyDescent="0.2">
      <c r="A53" s="139">
        <v>58</v>
      </c>
      <c r="B53" s="177">
        <v>105</v>
      </c>
      <c r="C53" s="146">
        <v>45</v>
      </c>
      <c r="D53" s="146">
        <v>11</v>
      </c>
      <c r="E53" s="146">
        <v>28</v>
      </c>
      <c r="F53" s="146">
        <v>21</v>
      </c>
    </row>
    <row r="54" spans="1:6" ht="15" x14ac:dyDescent="0.2">
      <c r="A54" s="139">
        <v>59</v>
      </c>
      <c r="B54" s="177">
        <v>97</v>
      </c>
      <c r="C54" s="146">
        <v>42</v>
      </c>
      <c r="D54" s="146">
        <v>9</v>
      </c>
      <c r="E54" s="146">
        <v>34</v>
      </c>
      <c r="F54" s="146">
        <v>12</v>
      </c>
    </row>
    <row r="55" spans="1:6" ht="15" x14ac:dyDescent="0.2">
      <c r="A55" s="139">
        <v>60</v>
      </c>
      <c r="B55" s="177">
        <v>84</v>
      </c>
      <c r="C55" s="146">
        <v>31</v>
      </c>
      <c r="D55" s="146">
        <v>11</v>
      </c>
      <c r="E55" s="146">
        <v>27</v>
      </c>
      <c r="F55" s="146">
        <v>15</v>
      </c>
    </row>
    <row r="56" spans="1:6" ht="15" x14ac:dyDescent="0.2">
      <c r="A56" s="139">
        <v>61</v>
      </c>
      <c r="B56" s="177">
        <v>79</v>
      </c>
      <c r="C56" s="146">
        <v>34</v>
      </c>
      <c r="D56" s="146">
        <v>17</v>
      </c>
      <c r="E56" s="146">
        <v>16</v>
      </c>
      <c r="F56" s="146">
        <v>12</v>
      </c>
    </row>
    <row r="57" spans="1:6" ht="15" x14ac:dyDescent="0.2">
      <c r="A57" s="139">
        <v>62</v>
      </c>
      <c r="B57" s="177">
        <v>91</v>
      </c>
      <c r="C57" s="146">
        <v>35</v>
      </c>
      <c r="D57" s="146">
        <v>14</v>
      </c>
      <c r="E57" s="146">
        <v>30</v>
      </c>
      <c r="F57" s="146">
        <v>12</v>
      </c>
    </row>
    <row r="58" spans="1:6" ht="15" x14ac:dyDescent="0.2">
      <c r="A58" s="139">
        <v>63</v>
      </c>
      <c r="B58" s="177">
        <v>58</v>
      </c>
      <c r="C58" s="146">
        <v>19</v>
      </c>
      <c r="D58" s="146">
        <v>14</v>
      </c>
      <c r="E58" s="146">
        <v>11</v>
      </c>
      <c r="F58" s="146">
        <v>14</v>
      </c>
    </row>
    <row r="59" spans="1:6" ht="15" x14ac:dyDescent="0.2">
      <c r="A59" s="139">
        <v>64</v>
      </c>
      <c r="B59" s="177">
        <v>79</v>
      </c>
      <c r="C59" s="146">
        <v>23</v>
      </c>
      <c r="D59" s="146">
        <v>20</v>
      </c>
      <c r="E59" s="146">
        <v>12</v>
      </c>
      <c r="F59" s="146">
        <v>24</v>
      </c>
    </row>
    <row r="60" spans="1:6" ht="15" x14ac:dyDescent="0.2">
      <c r="A60" s="139">
        <v>65</v>
      </c>
      <c r="B60" s="177">
        <v>60</v>
      </c>
      <c r="C60" s="146">
        <v>16</v>
      </c>
      <c r="D60" s="146">
        <v>23</v>
      </c>
      <c r="E60" s="146">
        <v>6</v>
      </c>
      <c r="F60" s="146">
        <v>15</v>
      </c>
    </row>
    <row r="61" spans="1:6" ht="15" x14ac:dyDescent="0.2">
      <c r="A61" s="139">
        <v>66</v>
      </c>
      <c r="B61" s="177">
        <v>54</v>
      </c>
      <c r="C61" s="146">
        <v>17</v>
      </c>
      <c r="D61" s="146">
        <v>20</v>
      </c>
      <c r="E61" s="146">
        <v>9</v>
      </c>
      <c r="F61" s="146">
        <v>8</v>
      </c>
    </row>
    <row r="62" spans="1:6" ht="15" x14ac:dyDescent="0.2">
      <c r="A62" s="139">
        <v>67</v>
      </c>
      <c r="B62" s="177">
        <v>57</v>
      </c>
      <c r="C62" s="146">
        <v>13</v>
      </c>
      <c r="D62" s="146">
        <v>29</v>
      </c>
      <c r="E62" s="146">
        <v>4</v>
      </c>
      <c r="F62" s="146">
        <v>11</v>
      </c>
    </row>
    <row r="63" spans="1:6" ht="15" x14ac:dyDescent="0.2">
      <c r="A63" s="139">
        <v>68</v>
      </c>
      <c r="B63" s="177">
        <v>41</v>
      </c>
      <c r="C63" s="146">
        <v>13</v>
      </c>
      <c r="D63" s="146">
        <v>18</v>
      </c>
      <c r="E63" s="146">
        <v>4</v>
      </c>
      <c r="F63" s="146">
        <v>6</v>
      </c>
    </row>
    <row r="64" spans="1:6" ht="15" x14ac:dyDescent="0.2">
      <c r="A64" s="139">
        <v>69</v>
      </c>
      <c r="B64" s="177">
        <v>34</v>
      </c>
      <c r="C64" s="146">
        <v>11</v>
      </c>
      <c r="D64" s="146">
        <v>13</v>
      </c>
      <c r="E64" s="146">
        <v>4</v>
      </c>
      <c r="F64" s="146">
        <v>6</v>
      </c>
    </row>
    <row r="65" spans="1:6" ht="15" x14ac:dyDescent="0.2">
      <c r="A65" s="139">
        <v>70</v>
      </c>
      <c r="B65" s="177">
        <v>37</v>
      </c>
      <c r="C65" s="146">
        <v>6</v>
      </c>
      <c r="D65" s="146">
        <v>21</v>
      </c>
      <c r="E65" s="146">
        <v>4</v>
      </c>
      <c r="F65" s="146">
        <v>6</v>
      </c>
    </row>
    <row r="66" spans="1:6" ht="15" x14ac:dyDescent="0.2">
      <c r="A66" s="139">
        <v>71</v>
      </c>
      <c r="B66" s="177">
        <v>39</v>
      </c>
      <c r="C66" s="146">
        <v>12</v>
      </c>
      <c r="D66" s="146">
        <v>16</v>
      </c>
      <c r="E66" s="146">
        <v>2</v>
      </c>
      <c r="F66" s="146">
        <v>9</v>
      </c>
    </row>
    <row r="67" spans="1:6" ht="15" x14ac:dyDescent="0.2">
      <c r="A67" s="139">
        <v>72</v>
      </c>
      <c r="B67" s="177">
        <v>27</v>
      </c>
      <c r="C67" s="146">
        <v>7</v>
      </c>
      <c r="D67" s="146">
        <v>14</v>
      </c>
      <c r="E67" s="146">
        <v>1</v>
      </c>
      <c r="F67" s="146">
        <v>5</v>
      </c>
    </row>
    <row r="68" spans="1:6" ht="15" x14ac:dyDescent="0.2">
      <c r="A68" s="139">
        <v>73</v>
      </c>
      <c r="B68" s="177">
        <v>30</v>
      </c>
      <c r="C68" s="146">
        <v>11</v>
      </c>
      <c r="D68" s="146">
        <v>13</v>
      </c>
      <c r="E68" s="146" t="s">
        <v>12</v>
      </c>
      <c r="F68" s="146">
        <v>6</v>
      </c>
    </row>
    <row r="69" spans="1:6" ht="15" x14ac:dyDescent="0.2">
      <c r="A69" s="139">
        <v>74</v>
      </c>
      <c r="B69" s="177">
        <v>26</v>
      </c>
      <c r="C69" s="146">
        <v>7</v>
      </c>
      <c r="D69" s="146">
        <v>13</v>
      </c>
      <c r="E69" s="146" t="s">
        <v>12</v>
      </c>
      <c r="F69" s="146">
        <v>6</v>
      </c>
    </row>
    <row r="70" spans="1:6" ht="15" x14ac:dyDescent="0.2">
      <c r="A70" s="139">
        <v>75</v>
      </c>
      <c r="B70" s="177">
        <v>18</v>
      </c>
      <c r="C70" s="146">
        <v>2</v>
      </c>
      <c r="D70" s="146">
        <v>11</v>
      </c>
      <c r="E70" s="146">
        <v>3</v>
      </c>
      <c r="F70" s="146">
        <v>2</v>
      </c>
    </row>
    <row r="71" spans="1:6" ht="15" x14ac:dyDescent="0.2">
      <c r="A71" s="139">
        <v>76</v>
      </c>
      <c r="B71" s="177">
        <v>8</v>
      </c>
      <c r="C71" s="146">
        <v>2</v>
      </c>
      <c r="D71" s="146">
        <v>4</v>
      </c>
      <c r="E71" s="146">
        <v>1</v>
      </c>
      <c r="F71" s="146">
        <v>1</v>
      </c>
    </row>
    <row r="72" spans="1:6" ht="15" x14ac:dyDescent="0.2">
      <c r="A72" s="139">
        <v>77</v>
      </c>
      <c r="B72" s="177">
        <v>11</v>
      </c>
      <c r="C72" s="146">
        <v>3</v>
      </c>
      <c r="D72" s="146">
        <v>5</v>
      </c>
      <c r="E72" s="146">
        <v>1</v>
      </c>
      <c r="F72" s="146">
        <v>2</v>
      </c>
    </row>
    <row r="73" spans="1:6" ht="15" x14ac:dyDescent="0.2">
      <c r="A73" s="139">
        <v>78</v>
      </c>
      <c r="B73" s="177">
        <v>8</v>
      </c>
      <c r="C73" s="146">
        <v>3</v>
      </c>
      <c r="D73" s="146">
        <v>3</v>
      </c>
      <c r="E73" s="146" t="s">
        <v>12</v>
      </c>
      <c r="F73" s="146">
        <v>2</v>
      </c>
    </row>
    <row r="74" spans="1:6" ht="15" x14ac:dyDescent="0.2">
      <c r="A74" s="139">
        <v>79</v>
      </c>
      <c r="B74" s="177">
        <v>4</v>
      </c>
      <c r="C74" s="146">
        <v>1</v>
      </c>
      <c r="D74" s="146">
        <v>2</v>
      </c>
      <c r="E74" s="146" t="s">
        <v>12</v>
      </c>
      <c r="F74" s="146">
        <v>1</v>
      </c>
    </row>
    <row r="75" spans="1:6" ht="15" x14ac:dyDescent="0.2">
      <c r="A75" s="139">
        <v>80</v>
      </c>
      <c r="B75" s="177">
        <v>7</v>
      </c>
      <c r="C75" s="146" t="s">
        <v>12</v>
      </c>
      <c r="D75" s="146">
        <v>6</v>
      </c>
      <c r="E75" s="146">
        <v>1</v>
      </c>
      <c r="F75" s="146" t="s">
        <v>12</v>
      </c>
    </row>
    <row r="76" spans="1:6" ht="15" x14ac:dyDescent="0.2">
      <c r="A76" s="139">
        <v>81</v>
      </c>
      <c r="B76" s="177">
        <v>4</v>
      </c>
      <c r="C76" s="146">
        <v>1</v>
      </c>
      <c r="D76" s="146">
        <v>2</v>
      </c>
      <c r="E76" s="146" t="s">
        <v>12</v>
      </c>
      <c r="F76" s="146">
        <v>1</v>
      </c>
    </row>
    <row r="77" spans="1:6" ht="15" x14ac:dyDescent="0.2">
      <c r="A77" s="139">
        <v>82</v>
      </c>
      <c r="B77" s="177">
        <v>4</v>
      </c>
      <c r="C77" s="146" t="s">
        <v>12</v>
      </c>
      <c r="D77" s="146">
        <v>4</v>
      </c>
      <c r="E77" s="146" t="s">
        <v>12</v>
      </c>
      <c r="F77" s="146" t="s">
        <v>12</v>
      </c>
    </row>
    <row r="78" spans="1:6" ht="15" x14ac:dyDescent="0.2">
      <c r="A78" s="139">
        <v>83</v>
      </c>
      <c r="B78" s="177">
        <v>2</v>
      </c>
      <c r="C78" s="146" t="s">
        <v>12</v>
      </c>
      <c r="D78" s="146">
        <v>1</v>
      </c>
      <c r="E78" s="146" t="s">
        <v>12</v>
      </c>
      <c r="F78" s="146">
        <v>1</v>
      </c>
    </row>
    <row r="79" spans="1:6" ht="15" x14ac:dyDescent="0.2">
      <c r="A79" s="139">
        <v>84</v>
      </c>
      <c r="B79" s="177">
        <v>2</v>
      </c>
      <c r="C79" s="146">
        <v>1</v>
      </c>
      <c r="D79" s="146">
        <v>1</v>
      </c>
      <c r="E79" s="146" t="s">
        <v>12</v>
      </c>
      <c r="F79" s="146" t="s">
        <v>12</v>
      </c>
    </row>
    <row r="80" spans="1:6" ht="15" x14ac:dyDescent="0.2">
      <c r="A80" s="139">
        <v>85</v>
      </c>
      <c r="B80" s="177">
        <v>2</v>
      </c>
      <c r="C80" s="146">
        <v>2</v>
      </c>
      <c r="D80" s="146" t="s">
        <v>12</v>
      </c>
      <c r="E80" s="146" t="s">
        <v>12</v>
      </c>
      <c r="F80" s="146" t="s">
        <v>12</v>
      </c>
    </row>
    <row r="81" spans="1:6" ht="15" x14ac:dyDescent="0.2">
      <c r="A81" s="139">
        <v>86</v>
      </c>
      <c r="B81" s="177" t="s">
        <v>12</v>
      </c>
      <c r="C81" s="146" t="s">
        <v>12</v>
      </c>
      <c r="D81" s="146" t="s">
        <v>12</v>
      </c>
      <c r="E81" s="146" t="s">
        <v>12</v>
      </c>
      <c r="F81" s="146" t="s">
        <v>12</v>
      </c>
    </row>
    <row r="82" spans="1:6" ht="15" x14ac:dyDescent="0.2">
      <c r="A82" s="139">
        <v>87</v>
      </c>
      <c r="B82" s="177">
        <v>2</v>
      </c>
      <c r="C82" s="146" t="s">
        <v>12</v>
      </c>
      <c r="D82" s="146">
        <v>2</v>
      </c>
      <c r="E82" s="146" t="s">
        <v>12</v>
      </c>
      <c r="F82" s="146" t="s">
        <v>12</v>
      </c>
    </row>
    <row r="83" spans="1:6" ht="15" x14ac:dyDescent="0.2">
      <c r="A83" s="139">
        <v>88</v>
      </c>
      <c r="B83" s="177" t="s">
        <v>12</v>
      </c>
      <c r="C83" s="146" t="s">
        <v>12</v>
      </c>
      <c r="D83" s="146" t="s">
        <v>12</v>
      </c>
      <c r="E83" s="146" t="s">
        <v>12</v>
      </c>
      <c r="F83" s="146" t="s">
        <v>12</v>
      </c>
    </row>
  </sheetData>
  <mergeCells count="6">
    <mergeCell ref="A1:F1"/>
    <mergeCell ref="A2:F2"/>
    <mergeCell ref="A4:F4"/>
    <mergeCell ref="C6:D6"/>
    <mergeCell ref="E6:F6"/>
    <mergeCell ref="C5:F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3"/>
  <sheetViews>
    <sheetView showGridLines="0" workbookViewId="0">
      <selection activeCell="D36" sqref="D36"/>
    </sheetView>
  </sheetViews>
  <sheetFormatPr baseColWidth="10" defaultColWidth="11.42578125" defaultRowHeight="12.75" x14ac:dyDescent="0.2"/>
  <cols>
    <col min="1" max="1" width="14.5703125" style="3" bestFit="1" customWidth="1"/>
    <col min="2" max="2" width="14.85546875" style="1" bestFit="1" customWidth="1"/>
    <col min="3" max="3" width="7.140625" style="1" customWidth="1"/>
    <col min="4" max="4" width="8.85546875" style="1" customWidth="1"/>
    <col min="5" max="5" width="8.7109375" style="1" customWidth="1"/>
    <col min="6" max="6" width="13.5703125" style="1" bestFit="1" customWidth="1"/>
    <col min="7" max="7" width="8.42578125" style="1" customWidth="1"/>
    <col min="8" max="8" width="9.140625" style="1" customWidth="1"/>
    <col min="9" max="9" width="8.5703125" style="1" customWidth="1"/>
    <col min="10" max="10" width="8.7109375" style="1" customWidth="1"/>
    <col min="11" max="11" width="9.5703125" style="1" customWidth="1"/>
    <col min="12" max="12" width="8.85546875" style="1" customWidth="1"/>
    <col min="13" max="13" width="14.5703125" style="1" bestFit="1" customWidth="1"/>
    <col min="14" max="16384" width="11.42578125" style="1"/>
  </cols>
  <sheetData>
    <row r="1" spans="1:13" x14ac:dyDescent="0.2">
      <c r="A1" s="212" t="s">
        <v>192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3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x14ac:dyDescent="0.2">
      <c r="A4" s="208" t="s">
        <v>314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" customHeight="1" x14ac:dyDescent="0.2">
      <c r="A5" s="142"/>
      <c r="B5" s="176" t="s">
        <v>3</v>
      </c>
      <c r="C5" s="210" t="s">
        <v>193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15" x14ac:dyDescent="0.2">
      <c r="A6" s="142" t="s">
        <v>194</v>
      </c>
      <c r="B6" s="176"/>
      <c r="C6" s="141" t="s">
        <v>176</v>
      </c>
      <c r="D6" s="141" t="s">
        <v>177</v>
      </c>
      <c r="E6" s="141" t="s">
        <v>178</v>
      </c>
      <c r="F6" s="141" t="s">
        <v>179</v>
      </c>
      <c r="G6" s="141" t="s">
        <v>180</v>
      </c>
      <c r="H6" s="141" t="s">
        <v>181</v>
      </c>
      <c r="I6" s="141" t="s">
        <v>182</v>
      </c>
      <c r="J6" s="141" t="s">
        <v>183</v>
      </c>
      <c r="K6" s="141" t="s">
        <v>184</v>
      </c>
      <c r="L6" s="141" t="s">
        <v>185</v>
      </c>
      <c r="M6" s="141" t="s">
        <v>186</v>
      </c>
    </row>
    <row r="7" spans="1:13" ht="15" customHeight="1" x14ac:dyDescent="0.2">
      <c r="A7" s="139" t="s">
        <v>3</v>
      </c>
      <c r="B7" s="176">
        <v>39635</v>
      </c>
      <c r="C7" s="141">
        <v>10726</v>
      </c>
      <c r="D7" s="141">
        <v>3549</v>
      </c>
      <c r="E7" s="141">
        <v>3273</v>
      </c>
      <c r="F7" s="141">
        <v>913</v>
      </c>
      <c r="G7" s="141">
        <v>9422</v>
      </c>
      <c r="H7" s="141">
        <v>58</v>
      </c>
      <c r="I7" s="141">
        <v>5126</v>
      </c>
      <c r="J7" s="141">
        <v>2149</v>
      </c>
      <c r="K7" s="141">
        <v>2573</v>
      </c>
      <c r="L7" s="141">
        <v>1690</v>
      </c>
      <c r="M7" s="141">
        <v>156</v>
      </c>
    </row>
    <row r="8" spans="1:13" ht="15" customHeight="1" x14ac:dyDescent="0.2">
      <c r="A8" s="139" t="s">
        <v>54</v>
      </c>
      <c r="B8" s="176">
        <v>17597</v>
      </c>
      <c r="C8" s="141">
        <v>5512</v>
      </c>
      <c r="D8" s="141">
        <v>1867</v>
      </c>
      <c r="E8" s="141">
        <v>1515</v>
      </c>
      <c r="F8" s="141">
        <v>644</v>
      </c>
      <c r="G8" s="141">
        <v>3846</v>
      </c>
      <c r="H8" s="141">
        <v>49</v>
      </c>
      <c r="I8" s="141">
        <v>1616</v>
      </c>
      <c r="J8" s="141">
        <v>900</v>
      </c>
      <c r="K8" s="141">
        <v>865</v>
      </c>
      <c r="L8" s="141">
        <v>658</v>
      </c>
      <c r="M8" s="141">
        <v>125</v>
      </c>
    </row>
    <row r="9" spans="1:13" ht="15" x14ac:dyDescent="0.2">
      <c r="A9" s="139" t="s">
        <v>176</v>
      </c>
      <c r="B9" s="177">
        <v>2562</v>
      </c>
      <c r="C9" s="146">
        <v>1483</v>
      </c>
      <c r="D9" s="146">
        <v>234</v>
      </c>
      <c r="E9" s="146">
        <v>114</v>
      </c>
      <c r="F9" s="146">
        <v>38</v>
      </c>
      <c r="G9" s="146">
        <v>396</v>
      </c>
      <c r="H9" s="146">
        <v>2</v>
      </c>
      <c r="I9" s="146">
        <v>100</v>
      </c>
      <c r="J9" s="146">
        <v>57</v>
      </c>
      <c r="K9" s="146">
        <v>77</v>
      </c>
      <c r="L9" s="146">
        <v>57</v>
      </c>
      <c r="M9" s="146">
        <v>4</v>
      </c>
    </row>
    <row r="10" spans="1:13" ht="15" x14ac:dyDescent="0.2">
      <c r="A10" s="139" t="s">
        <v>177</v>
      </c>
      <c r="B10" s="177">
        <v>2463</v>
      </c>
      <c r="C10" s="146">
        <v>770</v>
      </c>
      <c r="D10" s="146">
        <v>798</v>
      </c>
      <c r="E10" s="146">
        <v>203</v>
      </c>
      <c r="F10" s="146">
        <v>63</v>
      </c>
      <c r="G10" s="146">
        <v>407</v>
      </c>
      <c r="H10" s="146" t="s">
        <v>12</v>
      </c>
      <c r="I10" s="146">
        <v>90</v>
      </c>
      <c r="J10" s="146">
        <v>38</v>
      </c>
      <c r="K10" s="146">
        <v>68</v>
      </c>
      <c r="L10" s="146">
        <v>24</v>
      </c>
      <c r="M10" s="146">
        <v>2</v>
      </c>
    </row>
    <row r="11" spans="1:13" ht="15" x14ac:dyDescent="0.2">
      <c r="A11" s="139" t="s">
        <v>178</v>
      </c>
      <c r="B11" s="177">
        <v>1986</v>
      </c>
      <c r="C11" s="146">
        <v>552</v>
      </c>
      <c r="D11" s="146">
        <v>177</v>
      </c>
      <c r="E11" s="146">
        <v>834</v>
      </c>
      <c r="F11" s="146">
        <v>39</v>
      </c>
      <c r="G11" s="146">
        <v>240</v>
      </c>
      <c r="H11" s="146">
        <v>1</v>
      </c>
      <c r="I11" s="146">
        <v>54</v>
      </c>
      <c r="J11" s="146">
        <v>31</v>
      </c>
      <c r="K11" s="146">
        <v>32</v>
      </c>
      <c r="L11" s="146">
        <v>24</v>
      </c>
      <c r="M11" s="146">
        <v>2</v>
      </c>
    </row>
    <row r="12" spans="1:13" ht="15" x14ac:dyDescent="0.2">
      <c r="A12" s="139" t="s">
        <v>179</v>
      </c>
      <c r="B12" s="177">
        <v>1334</v>
      </c>
      <c r="C12" s="146">
        <v>407</v>
      </c>
      <c r="D12" s="146">
        <v>146</v>
      </c>
      <c r="E12" s="146">
        <v>71</v>
      </c>
      <c r="F12" s="146">
        <v>431</v>
      </c>
      <c r="G12" s="146">
        <v>168</v>
      </c>
      <c r="H12" s="146">
        <v>1</v>
      </c>
      <c r="I12" s="146">
        <v>47</v>
      </c>
      <c r="J12" s="146">
        <v>26</v>
      </c>
      <c r="K12" s="146">
        <v>24</v>
      </c>
      <c r="L12" s="146">
        <v>12</v>
      </c>
      <c r="M12" s="146">
        <v>1</v>
      </c>
    </row>
    <row r="13" spans="1:13" ht="15" x14ac:dyDescent="0.2">
      <c r="A13" s="139" t="s">
        <v>180</v>
      </c>
      <c r="B13" s="177">
        <v>2712</v>
      </c>
      <c r="C13" s="146">
        <v>738</v>
      </c>
      <c r="D13" s="146">
        <v>167</v>
      </c>
      <c r="E13" s="146">
        <v>89</v>
      </c>
      <c r="F13" s="146">
        <v>24</v>
      </c>
      <c r="G13" s="146">
        <v>1318</v>
      </c>
      <c r="H13" s="146">
        <v>7</v>
      </c>
      <c r="I13" s="146">
        <v>138</v>
      </c>
      <c r="J13" s="146">
        <v>79</v>
      </c>
      <c r="K13" s="146">
        <v>92</v>
      </c>
      <c r="L13" s="146">
        <v>57</v>
      </c>
      <c r="M13" s="146">
        <v>3</v>
      </c>
    </row>
    <row r="14" spans="1:13" ht="15" x14ac:dyDescent="0.2">
      <c r="A14" s="139" t="s">
        <v>181</v>
      </c>
      <c r="B14" s="177">
        <v>186</v>
      </c>
      <c r="C14" s="146">
        <v>34</v>
      </c>
      <c r="D14" s="146">
        <v>17</v>
      </c>
      <c r="E14" s="146">
        <v>7</v>
      </c>
      <c r="F14" s="146">
        <v>1</v>
      </c>
      <c r="G14" s="146">
        <v>64</v>
      </c>
      <c r="H14" s="146">
        <v>32</v>
      </c>
      <c r="I14" s="146">
        <v>19</v>
      </c>
      <c r="J14" s="146">
        <v>4</v>
      </c>
      <c r="K14" s="146">
        <v>3</v>
      </c>
      <c r="L14" s="146">
        <v>5</v>
      </c>
      <c r="M14" s="146" t="s">
        <v>12</v>
      </c>
    </row>
    <row r="15" spans="1:13" ht="15" x14ac:dyDescent="0.2">
      <c r="A15" s="139" t="s">
        <v>182</v>
      </c>
      <c r="B15" s="177">
        <v>2045</v>
      </c>
      <c r="C15" s="146">
        <v>462</v>
      </c>
      <c r="D15" s="146">
        <v>124</v>
      </c>
      <c r="E15" s="146">
        <v>49</v>
      </c>
      <c r="F15" s="146">
        <v>23</v>
      </c>
      <c r="G15" s="146">
        <v>398</v>
      </c>
      <c r="H15" s="146" t="s">
        <v>12</v>
      </c>
      <c r="I15" s="146">
        <v>667</v>
      </c>
      <c r="J15" s="146">
        <v>108</v>
      </c>
      <c r="K15" s="146">
        <v>150</v>
      </c>
      <c r="L15" s="146">
        <v>58</v>
      </c>
      <c r="M15" s="146">
        <v>6</v>
      </c>
    </row>
    <row r="16" spans="1:13" ht="15" x14ac:dyDescent="0.2">
      <c r="A16" s="139" t="s">
        <v>183</v>
      </c>
      <c r="B16" s="177">
        <v>2056</v>
      </c>
      <c r="C16" s="146">
        <v>468</v>
      </c>
      <c r="D16" s="146">
        <v>93</v>
      </c>
      <c r="E16" s="146">
        <v>72</v>
      </c>
      <c r="F16" s="146">
        <v>12</v>
      </c>
      <c r="G16" s="146">
        <v>408</v>
      </c>
      <c r="H16" s="146">
        <v>3</v>
      </c>
      <c r="I16" s="146">
        <v>302</v>
      </c>
      <c r="J16" s="146">
        <v>497</v>
      </c>
      <c r="K16" s="146">
        <v>126</v>
      </c>
      <c r="L16" s="146">
        <v>71</v>
      </c>
      <c r="M16" s="146">
        <v>4</v>
      </c>
    </row>
    <row r="17" spans="1:13" ht="15" x14ac:dyDescent="0.2">
      <c r="A17" s="139" t="s">
        <v>184</v>
      </c>
      <c r="B17" s="177">
        <v>763</v>
      </c>
      <c r="C17" s="146">
        <v>200</v>
      </c>
      <c r="D17" s="146">
        <v>38</v>
      </c>
      <c r="E17" s="146">
        <v>28</v>
      </c>
      <c r="F17" s="146">
        <v>6</v>
      </c>
      <c r="G17" s="146">
        <v>149</v>
      </c>
      <c r="H17" s="146">
        <v>1</v>
      </c>
      <c r="I17" s="146">
        <v>75</v>
      </c>
      <c r="J17" s="146">
        <v>21</v>
      </c>
      <c r="K17" s="146">
        <v>199</v>
      </c>
      <c r="L17" s="146">
        <v>44</v>
      </c>
      <c r="M17" s="146">
        <v>2</v>
      </c>
    </row>
    <row r="18" spans="1:13" ht="15" x14ac:dyDescent="0.2">
      <c r="A18" s="139" t="s">
        <v>185</v>
      </c>
      <c r="B18" s="177">
        <v>1008</v>
      </c>
      <c r="C18" s="146">
        <v>290</v>
      </c>
      <c r="D18" s="146">
        <v>50</v>
      </c>
      <c r="E18" s="146">
        <v>41</v>
      </c>
      <c r="F18" s="146">
        <v>5</v>
      </c>
      <c r="G18" s="146">
        <v>189</v>
      </c>
      <c r="H18" s="146">
        <v>2</v>
      </c>
      <c r="I18" s="146">
        <v>75</v>
      </c>
      <c r="J18" s="146">
        <v>19</v>
      </c>
      <c r="K18" s="146">
        <v>53</v>
      </c>
      <c r="L18" s="146">
        <v>278</v>
      </c>
      <c r="M18" s="146">
        <v>6</v>
      </c>
    </row>
    <row r="19" spans="1:13" ht="15" x14ac:dyDescent="0.2">
      <c r="A19" s="139" t="s">
        <v>186</v>
      </c>
      <c r="B19" s="177">
        <v>482</v>
      </c>
      <c r="C19" s="146">
        <v>108</v>
      </c>
      <c r="D19" s="146">
        <v>23</v>
      </c>
      <c r="E19" s="146">
        <v>7</v>
      </c>
      <c r="F19" s="146">
        <v>2</v>
      </c>
      <c r="G19" s="146">
        <v>109</v>
      </c>
      <c r="H19" s="146" t="s">
        <v>12</v>
      </c>
      <c r="I19" s="146">
        <v>49</v>
      </c>
      <c r="J19" s="146">
        <v>20</v>
      </c>
      <c r="K19" s="146">
        <v>41</v>
      </c>
      <c r="L19" s="146">
        <v>28</v>
      </c>
      <c r="M19" s="146">
        <v>95</v>
      </c>
    </row>
    <row r="20" spans="1:13" ht="15" x14ac:dyDescent="0.2">
      <c r="A20" s="139" t="s">
        <v>55</v>
      </c>
      <c r="B20" s="176">
        <v>12447</v>
      </c>
      <c r="C20" s="141">
        <v>3484</v>
      </c>
      <c r="D20" s="141">
        <v>1192</v>
      </c>
      <c r="E20" s="141">
        <v>1505</v>
      </c>
      <c r="F20" s="141">
        <v>146</v>
      </c>
      <c r="G20" s="141">
        <v>2963</v>
      </c>
      <c r="H20" s="141">
        <v>6</v>
      </c>
      <c r="I20" s="141">
        <v>1349</v>
      </c>
      <c r="J20" s="141">
        <v>438</v>
      </c>
      <c r="K20" s="141">
        <v>945</v>
      </c>
      <c r="L20" s="141">
        <v>406</v>
      </c>
      <c r="M20" s="141">
        <v>13</v>
      </c>
    </row>
    <row r="21" spans="1:13" ht="15" x14ac:dyDescent="0.2">
      <c r="A21" s="139" t="s">
        <v>76</v>
      </c>
      <c r="B21" s="176">
        <v>8711</v>
      </c>
      <c r="C21" s="141">
        <v>1582</v>
      </c>
      <c r="D21" s="141">
        <v>443</v>
      </c>
      <c r="E21" s="141">
        <v>214</v>
      </c>
      <c r="F21" s="141">
        <v>90</v>
      </c>
      <c r="G21" s="141">
        <v>2465</v>
      </c>
      <c r="H21" s="141">
        <v>3</v>
      </c>
      <c r="I21" s="141">
        <v>1936</v>
      </c>
      <c r="J21" s="141">
        <v>682</v>
      </c>
      <c r="K21" s="141">
        <v>710</v>
      </c>
      <c r="L21" s="141">
        <v>572</v>
      </c>
      <c r="M21" s="141">
        <v>14</v>
      </c>
    </row>
    <row r="22" spans="1:13" ht="15" x14ac:dyDescent="0.2">
      <c r="A22" s="139" t="s">
        <v>60</v>
      </c>
      <c r="B22" s="176">
        <v>635</v>
      </c>
      <c r="C22" s="141">
        <v>84</v>
      </c>
      <c r="D22" s="141">
        <v>25</v>
      </c>
      <c r="E22" s="141">
        <v>23</v>
      </c>
      <c r="F22" s="141">
        <v>7</v>
      </c>
      <c r="G22" s="141">
        <v>116</v>
      </c>
      <c r="H22" s="141" t="s">
        <v>12</v>
      </c>
      <c r="I22" s="141">
        <v>200</v>
      </c>
      <c r="J22" s="141">
        <v>96</v>
      </c>
      <c r="K22" s="141">
        <v>36</v>
      </c>
      <c r="L22" s="141">
        <v>48</v>
      </c>
      <c r="M22" s="141" t="s">
        <v>12</v>
      </c>
    </row>
    <row r="23" spans="1:13" ht="15" x14ac:dyDescent="0.2">
      <c r="A23" s="139" t="s">
        <v>195</v>
      </c>
      <c r="B23" s="176">
        <v>245</v>
      </c>
      <c r="C23" s="141">
        <v>64</v>
      </c>
      <c r="D23" s="141">
        <v>22</v>
      </c>
      <c r="E23" s="141">
        <v>16</v>
      </c>
      <c r="F23" s="141">
        <v>26</v>
      </c>
      <c r="G23" s="141">
        <v>32</v>
      </c>
      <c r="H23" s="141" t="s">
        <v>12</v>
      </c>
      <c r="I23" s="141">
        <v>25</v>
      </c>
      <c r="J23" s="141">
        <v>33</v>
      </c>
      <c r="K23" s="141">
        <v>17</v>
      </c>
      <c r="L23" s="141">
        <v>6</v>
      </c>
      <c r="M23" s="141">
        <v>4</v>
      </c>
    </row>
  </sheetData>
  <mergeCells count="4">
    <mergeCell ref="A1:M1"/>
    <mergeCell ref="A2:M2"/>
    <mergeCell ref="A4:M4"/>
    <mergeCell ref="C5:M5"/>
  </mergeCells>
  <pageMargins left="0.25" right="0.25" top="0.75" bottom="0.75" header="0.3" footer="0.3"/>
  <pageSetup paperSize="9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23"/>
  <sheetViews>
    <sheetView showGridLines="0" workbookViewId="0">
      <selection activeCell="E41" sqref="E41"/>
    </sheetView>
  </sheetViews>
  <sheetFormatPr baseColWidth="10" defaultColWidth="11.42578125" defaultRowHeight="12.75" x14ac:dyDescent="0.2"/>
  <cols>
    <col min="1" max="1" width="14.5703125" style="3" bestFit="1" customWidth="1"/>
    <col min="2" max="2" width="14.85546875" style="1" bestFit="1" customWidth="1"/>
    <col min="3" max="3" width="7.140625" style="1" customWidth="1"/>
    <col min="4" max="4" width="8.85546875" style="1" customWidth="1"/>
    <col min="5" max="5" width="8.7109375" style="1" customWidth="1"/>
    <col min="6" max="6" width="13.5703125" style="1" bestFit="1" customWidth="1"/>
    <col min="7" max="7" width="8.42578125" style="1" customWidth="1"/>
    <col min="8" max="8" width="9.140625" style="1" customWidth="1"/>
    <col min="9" max="9" width="8.5703125" style="1" customWidth="1"/>
    <col min="10" max="10" width="8.7109375" style="1" customWidth="1"/>
    <col min="11" max="11" width="9.5703125" style="1" customWidth="1"/>
    <col min="12" max="12" width="8.85546875" style="1" customWidth="1"/>
    <col min="13" max="13" width="14.5703125" style="1" bestFit="1" customWidth="1"/>
    <col min="14" max="16384" width="11.42578125" style="1"/>
  </cols>
  <sheetData>
    <row r="1" spans="1:13" x14ac:dyDescent="0.2">
      <c r="A1" s="212" t="s">
        <v>196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3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x14ac:dyDescent="0.2">
      <c r="A4" s="208" t="s">
        <v>315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" customHeight="1" x14ac:dyDescent="0.2">
      <c r="A5" s="139"/>
      <c r="B5" s="176" t="s">
        <v>3</v>
      </c>
      <c r="C5" s="210" t="s">
        <v>193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15" x14ac:dyDescent="0.2">
      <c r="A6" s="139" t="s">
        <v>194</v>
      </c>
      <c r="B6" s="176"/>
      <c r="C6" s="141" t="s">
        <v>176</v>
      </c>
      <c r="D6" s="141" t="s">
        <v>177</v>
      </c>
      <c r="E6" s="141" t="s">
        <v>178</v>
      </c>
      <c r="F6" s="141" t="s">
        <v>179</v>
      </c>
      <c r="G6" s="141" t="s">
        <v>180</v>
      </c>
      <c r="H6" s="141" t="s">
        <v>181</v>
      </c>
      <c r="I6" s="141" t="s">
        <v>182</v>
      </c>
      <c r="J6" s="141" t="s">
        <v>183</v>
      </c>
      <c r="K6" s="141" t="s">
        <v>184</v>
      </c>
      <c r="L6" s="141" t="s">
        <v>185</v>
      </c>
      <c r="M6" s="141" t="s">
        <v>186</v>
      </c>
    </row>
    <row r="7" spans="1:13" ht="15" customHeight="1" x14ac:dyDescent="0.2">
      <c r="A7" s="139" t="s">
        <v>3</v>
      </c>
      <c r="B7" s="176">
        <v>28412</v>
      </c>
      <c r="C7" s="141">
        <v>7220</v>
      </c>
      <c r="D7" s="141">
        <v>2306</v>
      </c>
      <c r="E7" s="141">
        <v>2362</v>
      </c>
      <c r="F7" s="141">
        <v>678</v>
      </c>
      <c r="G7" s="141">
        <v>6810</v>
      </c>
      <c r="H7" s="141">
        <v>31</v>
      </c>
      <c r="I7" s="141">
        <v>4120</v>
      </c>
      <c r="J7" s="141">
        <v>1495</v>
      </c>
      <c r="K7" s="141">
        <v>2144</v>
      </c>
      <c r="L7" s="141">
        <v>1153</v>
      </c>
      <c r="M7" s="141">
        <v>93</v>
      </c>
    </row>
    <row r="8" spans="1:13" ht="15" customHeight="1" x14ac:dyDescent="0.2">
      <c r="A8" s="139" t="s">
        <v>54</v>
      </c>
      <c r="B8" s="176">
        <v>11804</v>
      </c>
      <c r="C8" s="141">
        <v>3674</v>
      </c>
      <c r="D8" s="141">
        <v>1181</v>
      </c>
      <c r="E8" s="141">
        <v>1036</v>
      </c>
      <c r="F8" s="141">
        <v>444</v>
      </c>
      <c r="G8" s="141">
        <v>2565</v>
      </c>
      <c r="H8" s="141">
        <v>26</v>
      </c>
      <c r="I8" s="141">
        <v>1127</v>
      </c>
      <c r="J8" s="141">
        <v>581</v>
      </c>
      <c r="K8" s="141">
        <v>669</v>
      </c>
      <c r="L8" s="141">
        <v>421</v>
      </c>
      <c r="M8" s="141">
        <v>80</v>
      </c>
    </row>
    <row r="9" spans="1:13" ht="15" x14ac:dyDescent="0.2">
      <c r="A9" s="139" t="s">
        <v>176</v>
      </c>
      <c r="B9" s="177">
        <v>1707</v>
      </c>
      <c r="C9" s="146">
        <v>967</v>
      </c>
      <c r="D9" s="146">
        <v>156</v>
      </c>
      <c r="E9" s="146">
        <v>78</v>
      </c>
      <c r="F9" s="146">
        <v>31</v>
      </c>
      <c r="G9" s="146">
        <v>248</v>
      </c>
      <c r="H9" s="146">
        <v>1</v>
      </c>
      <c r="I9" s="146">
        <v>77</v>
      </c>
      <c r="J9" s="146">
        <v>39</v>
      </c>
      <c r="K9" s="146">
        <v>65</v>
      </c>
      <c r="L9" s="146">
        <v>42</v>
      </c>
      <c r="M9" s="146">
        <v>3</v>
      </c>
    </row>
    <row r="10" spans="1:13" ht="15" x14ac:dyDescent="0.2">
      <c r="A10" s="139" t="s">
        <v>177</v>
      </c>
      <c r="B10" s="177">
        <v>1630</v>
      </c>
      <c r="C10" s="146">
        <v>529</v>
      </c>
      <c r="D10" s="146">
        <v>487</v>
      </c>
      <c r="E10" s="146">
        <v>128</v>
      </c>
      <c r="F10" s="146">
        <v>51</v>
      </c>
      <c r="G10" s="146">
        <v>266</v>
      </c>
      <c r="H10" s="146" t="s">
        <v>12</v>
      </c>
      <c r="I10" s="146">
        <v>70</v>
      </c>
      <c r="J10" s="146">
        <v>23</v>
      </c>
      <c r="K10" s="146">
        <v>57</v>
      </c>
      <c r="L10" s="146">
        <v>18</v>
      </c>
      <c r="M10" s="146">
        <v>1</v>
      </c>
    </row>
    <row r="11" spans="1:13" ht="15" x14ac:dyDescent="0.2">
      <c r="A11" s="139" t="s">
        <v>178</v>
      </c>
      <c r="B11" s="177">
        <v>1359</v>
      </c>
      <c r="C11" s="146">
        <v>386</v>
      </c>
      <c r="D11" s="146">
        <v>119</v>
      </c>
      <c r="E11" s="146">
        <v>565</v>
      </c>
      <c r="F11" s="146">
        <v>30</v>
      </c>
      <c r="G11" s="146">
        <v>161</v>
      </c>
      <c r="H11" s="146" t="s">
        <v>12</v>
      </c>
      <c r="I11" s="146">
        <v>41</v>
      </c>
      <c r="J11" s="146">
        <v>17</v>
      </c>
      <c r="K11" s="146">
        <v>27</v>
      </c>
      <c r="L11" s="146">
        <v>13</v>
      </c>
      <c r="M11" s="146" t="s">
        <v>12</v>
      </c>
    </row>
    <row r="12" spans="1:13" ht="15" x14ac:dyDescent="0.2">
      <c r="A12" s="139" t="s">
        <v>179</v>
      </c>
      <c r="B12" s="177">
        <v>901</v>
      </c>
      <c r="C12" s="146">
        <v>272</v>
      </c>
      <c r="D12" s="146">
        <v>96</v>
      </c>
      <c r="E12" s="146">
        <v>48</v>
      </c>
      <c r="F12" s="146">
        <v>282</v>
      </c>
      <c r="G12" s="146">
        <v>120</v>
      </c>
      <c r="H12" s="146">
        <v>1</v>
      </c>
      <c r="I12" s="146">
        <v>35</v>
      </c>
      <c r="J12" s="146">
        <v>18</v>
      </c>
      <c r="K12" s="146">
        <v>18</v>
      </c>
      <c r="L12" s="146">
        <v>10</v>
      </c>
      <c r="M12" s="146">
        <v>1</v>
      </c>
    </row>
    <row r="13" spans="1:13" ht="15" x14ac:dyDescent="0.2">
      <c r="A13" s="139" t="s">
        <v>180</v>
      </c>
      <c r="B13" s="177">
        <v>1819</v>
      </c>
      <c r="C13" s="146">
        <v>488</v>
      </c>
      <c r="D13" s="146">
        <v>108</v>
      </c>
      <c r="E13" s="146">
        <v>71</v>
      </c>
      <c r="F13" s="146">
        <v>15</v>
      </c>
      <c r="G13" s="146">
        <v>848</v>
      </c>
      <c r="H13" s="146">
        <v>5</v>
      </c>
      <c r="I13" s="146">
        <v>108</v>
      </c>
      <c r="J13" s="146">
        <v>60</v>
      </c>
      <c r="K13" s="146">
        <v>77</v>
      </c>
      <c r="L13" s="146">
        <v>37</v>
      </c>
      <c r="M13" s="146">
        <v>2</v>
      </c>
    </row>
    <row r="14" spans="1:13" ht="15" x14ac:dyDescent="0.2">
      <c r="A14" s="139" t="s">
        <v>181</v>
      </c>
      <c r="B14" s="177">
        <v>114</v>
      </c>
      <c r="C14" s="146">
        <v>19</v>
      </c>
      <c r="D14" s="146">
        <v>11</v>
      </c>
      <c r="E14" s="146">
        <v>4</v>
      </c>
      <c r="F14" s="146">
        <v>1</v>
      </c>
      <c r="G14" s="146">
        <v>47</v>
      </c>
      <c r="H14" s="146">
        <v>16</v>
      </c>
      <c r="I14" s="146">
        <v>9</v>
      </c>
      <c r="J14" s="146">
        <v>3</v>
      </c>
      <c r="K14" s="146">
        <v>3</v>
      </c>
      <c r="L14" s="146">
        <v>1</v>
      </c>
      <c r="M14" s="146" t="s">
        <v>12</v>
      </c>
    </row>
    <row r="15" spans="1:13" ht="15" x14ac:dyDescent="0.2">
      <c r="A15" s="139" t="s">
        <v>182</v>
      </c>
      <c r="B15" s="177">
        <v>1383</v>
      </c>
      <c r="C15" s="146">
        <v>323</v>
      </c>
      <c r="D15" s="146">
        <v>71</v>
      </c>
      <c r="E15" s="146">
        <v>37</v>
      </c>
      <c r="F15" s="146">
        <v>16</v>
      </c>
      <c r="G15" s="146">
        <v>269</v>
      </c>
      <c r="H15" s="146" t="s">
        <v>12</v>
      </c>
      <c r="I15" s="146">
        <v>419</v>
      </c>
      <c r="J15" s="146">
        <v>78</v>
      </c>
      <c r="K15" s="146">
        <v>123</v>
      </c>
      <c r="L15" s="146">
        <v>45</v>
      </c>
      <c r="M15" s="146">
        <v>2</v>
      </c>
    </row>
    <row r="16" spans="1:13" ht="15" x14ac:dyDescent="0.2">
      <c r="A16" s="139" t="s">
        <v>183</v>
      </c>
      <c r="B16" s="177">
        <v>1416</v>
      </c>
      <c r="C16" s="146">
        <v>302</v>
      </c>
      <c r="D16" s="146">
        <v>65</v>
      </c>
      <c r="E16" s="146">
        <v>53</v>
      </c>
      <c r="F16" s="146">
        <v>9</v>
      </c>
      <c r="G16" s="146">
        <v>302</v>
      </c>
      <c r="H16" s="146">
        <v>2</v>
      </c>
      <c r="I16" s="146">
        <v>229</v>
      </c>
      <c r="J16" s="146">
        <v>307</v>
      </c>
      <c r="K16" s="146">
        <v>97</v>
      </c>
      <c r="L16" s="146">
        <v>48</v>
      </c>
      <c r="M16" s="146">
        <v>2</v>
      </c>
    </row>
    <row r="17" spans="1:13" ht="15" x14ac:dyDescent="0.2">
      <c r="A17" s="139" t="s">
        <v>184</v>
      </c>
      <c r="B17" s="177">
        <v>506</v>
      </c>
      <c r="C17" s="146">
        <v>123</v>
      </c>
      <c r="D17" s="146">
        <v>22</v>
      </c>
      <c r="E17" s="146">
        <v>20</v>
      </c>
      <c r="F17" s="146">
        <v>4</v>
      </c>
      <c r="G17" s="146">
        <v>103</v>
      </c>
      <c r="H17" s="146">
        <v>1</v>
      </c>
      <c r="I17" s="146">
        <v>58</v>
      </c>
      <c r="J17" s="146">
        <v>14</v>
      </c>
      <c r="K17" s="146">
        <v>132</v>
      </c>
      <c r="L17" s="146">
        <v>28</v>
      </c>
      <c r="M17" s="146">
        <v>1</v>
      </c>
    </row>
    <row r="18" spans="1:13" ht="15" x14ac:dyDescent="0.2">
      <c r="A18" s="139" t="s">
        <v>185</v>
      </c>
      <c r="B18" s="177">
        <v>657</v>
      </c>
      <c r="C18" s="146">
        <v>192</v>
      </c>
      <c r="D18" s="146">
        <v>33</v>
      </c>
      <c r="E18" s="146">
        <v>28</v>
      </c>
      <c r="F18" s="146">
        <v>4</v>
      </c>
      <c r="G18" s="146">
        <v>129</v>
      </c>
      <c r="H18" s="146" t="s">
        <v>12</v>
      </c>
      <c r="I18" s="146">
        <v>49</v>
      </c>
      <c r="J18" s="146">
        <v>14</v>
      </c>
      <c r="K18" s="146">
        <v>41</v>
      </c>
      <c r="L18" s="146">
        <v>162</v>
      </c>
      <c r="M18" s="146">
        <v>5</v>
      </c>
    </row>
    <row r="19" spans="1:13" ht="15" x14ac:dyDescent="0.2">
      <c r="A19" s="139" t="s">
        <v>186</v>
      </c>
      <c r="B19" s="177">
        <v>312</v>
      </c>
      <c r="C19" s="146">
        <v>73</v>
      </c>
      <c r="D19" s="146">
        <v>13</v>
      </c>
      <c r="E19" s="146">
        <v>4</v>
      </c>
      <c r="F19" s="146">
        <v>1</v>
      </c>
      <c r="G19" s="146">
        <v>72</v>
      </c>
      <c r="H19" s="146" t="s">
        <v>12</v>
      </c>
      <c r="I19" s="146">
        <v>32</v>
      </c>
      <c r="J19" s="146">
        <v>8</v>
      </c>
      <c r="K19" s="146">
        <v>29</v>
      </c>
      <c r="L19" s="146">
        <v>17</v>
      </c>
      <c r="M19" s="146">
        <v>63</v>
      </c>
    </row>
    <row r="20" spans="1:13" ht="15" x14ac:dyDescent="0.2">
      <c r="A20" s="139" t="s">
        <v>55</v>
      </c>
      <c r="B20" s="176">
        <v>9440</v>
      </c>
      <c r="C20" s="141">
        <v>2484</v>
      </c>
      <c r="D20" s="141">
        <v>789</v>
      </c>
      <c r="E20" s="141">
        <v>1150</v>
      </c>
      <c r="F20" s="141">
        <v>125</v>
      </c>
      <c r="G20" s="141">
        <v>2292</v>
      </c>
      <c r="H20" s="141">
        <v>3</v>
      </c>
      <c r="I20" s="141">
        <v>1151</v>
      </c>
      <c r="J20" s="141">
        <v>322</v>
      </c>
      <c r="K20" s="141">
        <v>815</v>
      </c>
      <c r="L20" s="141">
        <v>301</v>
      </c>
      <c r="M20" s="141">
        <v>8</v>
      </c>
    </row>
    <row r="21" spans="1:13" ht="15" x14ac:dyDescent="0.2">
      <c r="A21" s="139" t="s">
        <v>76</v>
      </c>
      <c r="B21" s="176">
        <v>6530</v>
      </c>
      <c r="C21" s="141">
        <v>997</v>
      </c>
      <c r="D21" s="141">
        <v>307</v>
      </c>
      <c r="E21" s="141">
        <v>158</v>
      </c>
      <c r="F21" s="141">
        <v>79</v>
      </c>
      <c r="G21" s="141">
        <v>1847</v>
      </c>
      <c r="H21" s="141">
        <v>2</v>
      </c>
      <c r="I21" s="141">
        <v>1638</v>
      </c>
      <c r="J21" s="141">
        <v>474</v>
      </c>
      <c r="K21" s="141">
        <v>625</v>
      </c>
      <c r="L21" s="141">
        <v>398</v>
      </c>
      <c r="M21" s="141">
        <v>5</v>
      </c>
    </row>
    <row r="22" spans="1:13" ht="15" x14ac:dyDescent="0.2">
      <c r="A22" s="139" t="s">
        <v>60</v>
      </c>
      <c r="B22" s="176">
        <v>528</v>
      </c>
      <c r="C22" s="141">
        <v>54</v>
      </c>
      <c r="D22" s="141">
        <v>19</v>
      </c>
      <c r="E22" s="141">
        <v>13</v>
      </c>
      <c r="F22" s="141">
        <v>6</v>
      </c>
      <c r="G22" s="141">
        <v>94</v>
      </c>
      <c r="H22" s="141" t="s">
        <v>12</v>
      </c>
      <c r="I22" s="141">
        <v>191</v>
      </c>
      <c r="J22" s="141">
        <v>89</v>
      </c>
      <c r="K22" s="141">
        <v>31</v>
      </c>
      <c r="L22" s="141">
        <v>31</v>
      </c>
      <c r="M22" s="141" t="s">
        <v>12</v>
      </c>
    </row>
    <row r="23" spans="1:13" ht="15" x14ac:dyDescent="0.2">
      <c r="A23" s="139" t="s">
        <v>195</v>
      </c>
      <c r="B23" s="176">
        <v>110</v>
      </c>
      <c r="C23" s="141">
        <v>11</v>
      </c>
      <c r="D23" s="141">
        <v>10</v>
      </c>
      <c r="E23" s="141">
        <v>5</v>
      </c>
      <c r="F23" s="141">
        <v>24</v>
      </c>
      <c r="G23" s="141">
        <v>12</v>
      </c>
      <c r="H23" s="141" t="s">
        <v>12</v>
      </c>
      <c r="I23" s="141">
        <v>13</v>
      </c>
      <c r="J23" s="141">
        <v>29</v>
      </c>
      <c r="K23" s="141">
        <v>4</v>
      </c>
      <c r="L23" s="141">
        <v>2</v>
      </c>
      <c r="M23" s="141" t="s">
        <v>12</v>
      </c>
    </row>
  </sheetData>
  <mergeCells count="4">
    <mergeCell ref="A1:M1"/>
    <mergeCell ref="A2:M2"/>
    <mergeCell ref="A4:M4"/>
    <mergeCell ref="C5:M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23"/>
  <sheetViews>
    <sheetView showGridLines="0" workbookViewId="0">
      <selection activeCell="U37" sqref="U37"/>
    </sheetView>
  </sheetViews>
  <sheetFormatPr baseColWidth="10" defaultColWidth="11.42578125" defaultRowHeight="12.75" x14ac:dyDescent="0.2"/>
  <cols>
    <col min="1" max="1" width="14.5703125" style="3" bestFit="1" customWidth="1"/>
    <col min="2" max="2" width="14.85546875" style="1" bestFit="1" customWidth="1"/>
    <col min="3" max="3" width="7.140625" style="1" customWidth="1"/>
    <col min="4" max="4" width="8.85546875" style="1" customWidth="1"/>
    <col min="5" max="5" width="8.7109375" style="1" customWidth="1"/>
    <col min="6" max="6" width="13.5703125" style="1" bestFit="1" customWidth="1"/>
    <col min="7" max="7" width="8.42578125" style="1" customWidth="1"/>
    <col min="8" max="8" width="9.140625" style="1" customWidth="1"/>
    <col min="9" max="9" width="8.5703125" style="1" customWidth="1"/>
    <col min="10" max="10" width="8.7109375" style="1" customWidth="1"/>
    <col min="11" max="11" width="9.5703125" style="1" customWidth="1"/>
    <col min="12" max="12" width="8.85546875" style="1" customWidth="1"/>
    <col min="13" max="13" width="14.5703125" style="1" bestFit="1" customWidth="1"/>
    <col min="14" max="16384" width="11.42578125" style="1"/>
  </cols>
  <sheetData>
    <row r="1" spans="1:13" x14ac:dyDescent="0.2">
      <c r="A1" s="212" t="s">
        <v>197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3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x14ac:dyDescent="0.2">
      <c r="A4" s="208" t="s">
        <v>316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" customHeight="1" x14ac:dyDescent="0.2">
      <c r="A5" s="139"/>
      <c r="B5" s="176" t="s">
        <v>3</v>
      </c>
      <c r="C5" s="210" t="s">
        <v>193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15" x14ac:dyDescent="0.2">
      <c r="A6" s="139" t="s">
        <v>194</v>
      </c>
      <c r="B6" s="179"/>
      <c r="C6" s="141" t="s">
        <v>176</v>
      </c>
      <c r="D6" s="141" t="s">
        <v>177</v>
      </c>
      <c r="E6" s="141" t="s">
        <v>178</v>
      </c>
      <c r="F6" s="141" t="s">
        <v>179</v>
      </c>
      <c r="G6" s="141" t="s">
        <v>180</v>
      </c>
      <c r="H6" s="141" t="s">
        <v>181</v>
      </c>
      <c r="I6" s="141" t="s">
        <v>182</v>
      </c>
      <c r="J6" s="141" t="s">
        <v>183</v>
      </c>
      <c r="K6" s="141" t="s">
        <v>184</v>
      </c>
      <c r="L6" s="141" t="s">
        <v>185</v>
      </c>
      <c r="M6" s="141" t="s">
        <v>186</v>
      </c>
    </row>
    <row r="7" spans="1:13" ht="15" customHeight="1" x14ac:dyDescent="0.2">
      <c r="A7" s="139" t="s">
        <v>3</v>
      </c>
      <c r="B7" s="176">
        <v>6446</v>
      </c>
      <c r="C7" s="141">
        <v>2192</v>
      </c>
      <c r="D7" s="141">
        <v>662</v>
      </c>
      <c r="E7" s="141">
        <v>508</v>
      </c>
      <c r="F7" s="141">
        <v>99</v>
      </c>
      <c r="G7" s="141">
        <v>1530</v>
      </c>
      <c r="H7" s="141">
        <v>7</v>
      </c>
      <c r="I7" s="141">
        <v>578</v>
      </c>
      <c r="J7" s="141">
        <v>338</v>
      </c>
      <c r="K7" s="141">
        <v>244</v>
      </c>
      <c r="L7" s="141">
        <v>267</v>
      </c>
      <c r="M7" s="141">
        <v>21</v>
      </c>
    </row>
    <row r="8" spans="1:13" ht="15" customHeight="1" x14ac:dyDescent="0.2">
      <c r="A8" s="139" t="s">
        <v>54</v>
      </c>
      <c r="B8" s="176">
        <v>3195</v>
      </c>
      <c r="C8" s="141">
        <v>1124</v>
      </c>
      <c r="D8" s="141">
        <v>371</v>
      </c>
      <c r="E8" s="141">
        <v>239</v>
      </c>
      <c r="F8" s="141">
        <v>80</v>
      </c>
      <c r="G8" s="141">
        <v>711</v>
      </c>
      <c r="H8" s="141">
        <v>6</v>
      </c>
      <c r="I8" s="141">
        <v>270</v>
      </c>
      <c r="J8" s="141">
        <v>158</v>
      </c>
      <c r="K8" s="141">
        <v>105</v>
      </c>
      <c r="L8" s="141">
        <v>117</v>
      </c>
      <c r="M8" s="141">
        <v>14</v>
      </c>
    </row>
    <row r="9" spans="1:13" ht="15" x14ac:dyDescent="0.2">
      <c r="A9" s="139" t="s">
        <v>176</v>
      </c>
      <c r="B9" s="177">
        <v>469</v>
      </c>
      <c r="C9" s="146">
        <v>284</v>
      </c>
      <c r="D9" s="146">
        <v>40</v>
      </c>
      <c r="E9" s="146">
        <v>16</v>
      </c>
      <c r="F9" s="146">
        <v>3</v>
      </c>
      <c r="G9" s="146">
        <v>86</v>
      </c>
      <c r="H9" s="146" t="s">
        <v>12</v>
      </c>
      <c r="I9" s="146">
        <v>15</v>
      </c>
      <c r="J9" s="146">
        <v>8</v>
      </c>
      <c r="K9" s="146">
        <v>8</v>
      </c>
      <c r="L9" s="146">
        <v>8</v>
      </c>
      <c r="M9" s="146">
        <v>1</v>
      </c>
    </row>
    <row r="10" spans="1:13" ht="15" x14ac:dyDescent="0.2">
      <c r="A10" s="139" t="s">
        <v>177</v>
      </c>
      <c r="B10" s="177">
        <v>462</v>
      </c>
      <c r="C10" s="146">
        <v>142</v>
      </c>
      <c r="D10" s="146">
        <v>162</v>
      </c>
      <c r="E10" s="146">
        <v>42</v>
      </c>
      <c r="F10" s="146">
        <v>4</v>
      </c>
      <c r="G10" s="146">
        <v>81</v>
      </c>
      <c r="H10" s="146" t="s">
        <v>12</v>
      </c>
      <c r="I10" s="146">
        <v>14</v>
      </c>
      <c r="J10" s="146">
        <v>9</v>
      </c>
      <c r="K10" s="146">
        <v>6</v>
      </c>
      <c r="L10" s="146">
        <v>2</v>
      </c>
      <c r="M10" s="146" t="s">
        <v>12</v>
      </c>
    </row>
    <row r="11" spans="1:13" ht="15" x14ac:dyDescent="0.2">
      <c r="A11" s="139" t="s">
        <v>178</v>
      </c>
      <c r="B11" s="177">
        <v>344</v>
      </c>
      <c r="C11" s="146">
        <v>105</v>
      </c>
      <c r="D11" s="146">
        <v>34</v>
      </c>
      <c r="E11" s="146">
        <v>126</v>
      </c>
      <c r="F11" s="146">
        <v>2</v>
      </c>
      <c r="G11" s="146">
        <v>47</v>
      </c>
      <c r="H11" s="146" t="s">
        <v>12</v>
      </c>
      <c r="I11" s="146">
        <v>8</v>
      </c>
      <c r="J11" s="146">
        <v>10</v>
      </c>
      <c r="K11" s="146">
        <v>5</v>
      </c>
      <c r="L11" s="146">
        <v>6</v>
      </c>
      <c r="M11" s="146">
        <v>1</v>
      </c>
    </row>
    <row r="12" spans="1:13" ht="15" x14ac:dyDescent="0.2">
      <c r="A12" s="139" t="s">
        <v>179</v>
      </c>
      <c r="B12" s="177">
        <v>242</v>
      </c>
      <c r="C12" s="146">
        <v>86</v>
      </c>
      <c r="D12" s="146">
        <v>26</v>
      </c>
      <c r="E12" s="146">
        <v>13</v>
      </c>
      <c r="F12" s="146">
        <v>63</v>
      </c>
      <c r="G12" s="146">
        <v>34</v>
      </c>
      <c r="H12" s="146" t="s">
        <v>12</v>
      </c>
      <c r="I12" s="146">
        <v>9</v>
      </c>
      <c r="J12" s="146">
        <v>6</v>
      </c>
      <c r="K12" s="146">
        <v>4</v>
      </c>
      <c r="L12" s="146">
        <v>1</v>
      </c>
      <c r="M12" s="146" t="s">
        <v>12</v>
      </c>
    </row>
    <row r="13" spans="1:13" ht="15" x14ac:dyDescent="0.2">
      <c r="A13" s="139" t="s">
        <v>180</v>
      </c>
      <c r="B13" s="177">
        <v>496</v>
      </c>
      <c r="C13" s="146">
        <v>169</v>
      </c>
      <c r="D13" s="146">
        <v>32</v>
      </c>
      <c r="E13" s="146">
        <v>9</v>
      </c>
      <c r="F13" s="146">
        <v>3</v>
      </c>
      <c r="G13" s="146">
        <v>234</v>
      </c>
      <c r="H13" s="146">
        <v>1</v>
      </c>
      <c r="I13" s="146">
        <v>23</v>
      </c>
      <c r="J13" s="146">
        <v>11</v>
      </c>
      <c r="K13" s="146">
        <v>6</v>
      </c>
      <c r="L13" s="146">
        <v>8</v>
      </c>
      <c r="M13" s="146" t="s">
        <v>12</v>
      </c>
    </row>
    <row r="14" spans="1:13" ht="15" x14ac:dyDescent="0.2">
      <c r="A14" s="139" t="s">
        <v>181</v>
      </c>
      <c r="B14" s="177">
        <v>45</v>
      </c>
      <c r="C14" s="146">
        <v>13</v>
      </c>
      <c r="D14" s="146">
        <v>4</v>
      </c>
      <c r="E14" s="146">
        <v>1</v>
      </c>
      <c r="F14" s="146" t="s">
        <v>12</v>
      </c>
      <c r="G14" s="146">
        <v>13</v>
      </c>
      <c r="H14" s="146">
        <v>4</v>
      </c>
      <c r="I14" s="146">
        <v>7</v>
      </c>
      <c r="J14" s="146" t="s">
        <v>12</v>
      </c>
      <c r="K14" s="146" t="s">
        <v>12</v>
      </c>
      <c r="L14" s="146">
        <v>3</v>
      </c>
      <c r="M14" s="146" t="s">
        <v>12</v>
      </c>
    </row>
    <row r="15" spans="1:13" ht="15" x14ac:dyDescent="0.2">
      <c r="A15" s="139" t="s">
        <v>182</v>
      </c>
      <c r="B15" s="177">
        <v>357</v>
      </c>
      <c r="C15" s="146">
        <v>83</v>
      </c>
      <c r="D15" s="146">
        <v>28</v>
      </c>
      <c r="E15" s="146">
        <v>6</v>
      </c>
      <c r="F15" s="146">
        <v>2</v>
      </c>
      <c r="G15" s="146">
        <v>78</v>
      </c>
      <c r="H15" s="146" t="s">
        <v>12</v>
      </c>
      <c r="I15" s="146">
        <v>116</v>
      </c>
      <c r="J15" s="146">
        <v>18</v>
      </c>
      <c r="K15" s="146">
        <v>18</v>
      </c>
      <c r="L15" s="146">
        <v>7</v>
      </c>
      <c r="M15" s="146">
        <v>1</v>
      </c>
    </row>
    <row r="16" spans="1:13" ht="15" x14ac:dyDescent="0.2">
      <c r="A16" s="139" t="s">
        <v>183</v>
      </c>
      <c r="B16" s="177">
        <v>359</v>
      </c>
      <c r="C16" s="146">
        <v>110</v>
      </c>
      <c r="D16" s="146">
        <v>19</v>
      </c>
      <c r="E16" s="146">
        <v>11</v>
      </c>
      <c r="F16" s="146">
        <v>2</v>
      </c>
      <c r="G16" s="146">
        <v>60</v>
      </c>
      <c r="H16" s="146">
        <v>1</v>
      </c>
      <c r="I16" s="146">
        <v>42</v>
      </c>
      <c r="J16" s="146">
        <v>83</v>
      </c>
      <c r="K16" s="146">
        <v>17</v>
      </c>
      <c r="L16" s="146">
        <v>13</v>
      </c>
      <c r="M16" s="146">
        <v>1</v>
      </c>
    </row>
    <row r="17" spans="1:13" ht="15" x14ac:dyDescent="0.2">
      <c r="A17" s="139" t="s">
        <v>184</v>
      </c>
      <c r="B17" s="177">
        <v>144</v>
      </c>
      <c r="C17" s="146">
        <v>50</v>
      </c>
      <c r="D17" s="146">
        <v>9</v>
      </c>
      <c r="E17" s="146">
        <v>4</v>
      </c>
      <c r="F17" s="146">
        <v>1</v>
      </c>
      <c r="G17" s="146">
        <v>23</v>
      </c>
      <c r="H17" s="146" t="s">
        <v>12</v>
      </c>
      <c r="I17" s="146">
        <v>13</v>
      </c>
      <c r="J17" s="146">
        <v>2</v>
      </c>
      <c r="K17" s="146">
        <v>29</v>
      </c>
      <c r="L17" s="146">
        <v>13</v>
      </c>
      <c r="M17" s="146" t="s">
        <v>12</v>
      </c>
    </row>
    <row r="18" spans="1:13" ht="15" x14ac:dyDescent="0.2">
      <c r="A18" s="139" t="s">
        <v>185</v>
      </c>
      <c r="B18" s="177">
        <v>185</v>
      </c>
      <c r="C18" s="146">
        <v>58</v>
      </c>
      <c r="D18" s="146">
        <v>11</v>
      </c>
      <c r="E18" s="146">
        <v>8</v>
      </c>
      <c r="F18" s="146" t="s">
        <v>12</v>
      </c>
      <c r="G18" s="146">
        <v>32</v>
      </c>
      <c r="H18" s="146" t="s">
        <v>12</v>
      </c>
      <c r="I18" s="146">
        <v>14</v>
      </c>
      <c r="J18" s="146">
        <v>5</v>
      </c>
      <c r="K18" s="146">
        <v>6</v>
      </c>
      <c r="L18" s="146">
        <v>51</v>
      </c>
      <c r="M18" s="146" t="s">
        <v>12</v>
      </c>
    </row>
    <row r="19" spans="1:13" ht="15" x14ac:dyDescent="0.2">
      <c r="A19" s="139" t="s">
        <v>186</v>
      </c>
      <c r="B19" s="177">
        <v>92</v>
      </c>
      <c r="C19" s="146">
        <v>24</v>
      </c>
      <c r="D19" s="146">
        <v>6</v>
      </c>
      <c r="E19" s="146">
        <v>3</v>
      </c>
      <c r="F19" s="146" t="s">
        <v>12</v>
      </c>
      <c r="G19" s="146">
        <v>23</v>
      </c>
      <c r="H19" s="146" t="s">
        <v>12</v>
      </c>
      <c r="I19" s="146">
        <v>9</v>
      </c>
      <c r="J19" s="146">
        <v>6</v>
      </c>
      <c r="K19" s="146">
        <v>6</v>
      </c>
      <c r="L19" s="146">
        <v>5</v>
      </c>
      <c r="M19" s="146">
        <v>10</v>
      </c>
    </row>
    <row r="20" spans="1:13" ht="15" x14ac:dyDescent="0.2">
      <c r="A20" s="139" t="s">
        <v>55</v>
      </c>
      <c r="B20" s="176">
        <v>1748</v>
      </c>
      <c r="C20" s="141">
        <v>639</v>
      </c>
      <c r="D20" s="141">
        <v>198</v>
      </c>
      <c r="E20" s="141">
        <v>220</v>
      </c>
      <c r="F20" s="141">
        <v>12</v>
      </c>
      <c r="G20" s="141">
        <v>394</v>
      </c>
      <c r="H20" s="141">
        <v>1</v>
      </c>
      <c r="I20" s="141">
        <v>109</v>
      </c>
      <c r="J20" s="141">
        <v>53</v>
      </c>
      <c r="K20" s="141">
        <v>75</v>
      </c>
      <c r="L20" s="141">
        <v>46</v>
      </c>
      <c r="M20" s="141">
        <v>1</v>
      </c>
    </row>
    <row r="21" spans="1:13" ht="15" x14ac:dyDescent="0.2">
      <c r="A21" s="139" t="s">
        <v>76</v>
      </c>
      <c r="B21" s="176">
        <v>1333</v>
      </c>
      <c r="C21" s="141">
        <v>367</v>
      </c>
      <c r="D21" s="141">
        <v>78</v>
      </c>
      <c r="E21" s="141">
        <v>35</v>
      </c>
      <c r="F21" s="141">
        <v>4</v>
      </c>
      <c r="G21" s="141">
        <v>401</v>
      </c>
      <c r="H21" s="141" t="s">
        <v>12</v>
      </c>
      <c r="I21" s="141">
        <v>183</v>
      </c>
      <c r="J21" s="141">
        <v>122</v>
      </c>
      <c r="K21" s="141">
        <v>50</v>
      </c>
      <c r="L21" s="141">
        <v>91</v>
      </c>
      <c r="M21" s="141">
        <v>2</v>
      </c>
    </row>
    <row r="22" spans="1:13" ht="15" x14ac:dyDescent="0.2">
      <c r="A22" s="139" t="s">
        <v>60</v>
      </c>
      <c r="B22" s="176">
        <v>51</v>
      </c>
      <c r="C22" s="141">
        <v>14</v>
      </c>
      <c r="D22" s="141">
        <v>4</v>
      </c>
      <c r="E22" s="141">
        <v>3</v>
      </c>
      <c r="F22" s="141">
        <v>1</v>
      </c>
      <c r="G22" s="141">
        <v>9</v>
      </c>
      <c r="H22" s="141" t="s">
        <v>12</v>
      </c>
      <c r="I22" s="141">
        <v>5</v>
      </c>
      <c r="J22" s="141">
        <v>3</v>
      </c>
      <c r="K22" s="141">
        <v>2</v>
      </c>
      <c r="L22" s="141">
        <v>10</v>
      </c>
      <c r="M22" s="141" t="s">
        <v>12</v>
      </c>
    </row>
    <row r="23" spans="1:13" ht="15" x14ac:dyDescent="0.2">
      <c r="A23" s="139" t="s">
        <v>195</v>
      </c>
      <c r="B23" s="176">
        <v>119</v>
      </c>
      <c r="C23" s="141">
        <v>48</v>
      </c>
      <c r="D23" s="141">
        <v>11</v>
      </c>
      <c r="E23" s="141">
        <v>11</v>
      </c>
      <c r="F23" s="141">
        <v>2</v>
      </c>
      <c r="G23" s="141">
        <v>15</v>
      </c>
      <c r="H23" s="141" t="s">
        <v>12</v>
      </c>
      <c r="I23" s="141">
        <v>11</v>
      </c>
      <c r="J23" s="141">
        <v>2</v>
      </c>
      <c r="K23" s="141">
        <v>12</v>
      </c>
      <c r="L23" s="141">
        <v>3</v>
      </c>
      <c r="M23" s="141">
        <v>4</v>
      </c>
    </row>
  </sheetData>
  <mergeCells count="4">
    <mergeCell ref="A1:M1"/>
    <mergeCell ref="A2:M2"/>
    <mergeCell ref="A4:M4"/>
    <mergeCell ref="C5:M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23"/>
  <sheetViews>
    <sheetView showGridLines="0" workbookViewId="0">
      <selection activeCell="D44" sqref="D44"/>
    </sheetView>
  </sheetViews>
  <sheetFormatPr baseColWidth="10" defaultColWidth="11.42578125" defaultRowHeight="12.75" x14ac:dyDescent="0.2"/>
  <cols>
    <col min="1" max="1" width="14.5703125" style="3" bestFit="1" customWidth="1"/>
    <col min="2" max="2" width="14.85546875" style="1" bestFit="1" customWidth="1"/>
    <col min="3" max="3" width="7.140625" style="1" customWidth="1"/>
    <col min="4" max="4" width="8.85546875" style="1" customWidth="1"/>
    <col min="5" max="5" width="8.7109375" style="1" customWidth="1"/>
    <col min="6" max="6" width="13.5703125" style="1" bestFit="1" customWidth="1"/>
    <col min="7" max="7" width="8.42578125" style="1" customWidth="1"/>
    <col min="8" max="8" width="9.140625" style="1" customWidth="1"/>
    <col min="9" max="9" width="8.5703125" style="1" customWidth="1"/>
    <col min="10" max="10" width="8.7109375" style="1" customWidth="1"/>
    <col min="11" max="11" width="9.5703125" style="1" customWidth="1"/>
    <col min="12" max="12" width="8.85546875" style="1" customWidth="1"/>
    <col min="13" max="13" width="14.5703125" style="1" bestFit="1" customWidth="1"/>
    <col min="14" max="16384" width="11.42578125" style="1"/>
  </cols>
  <sheetData>
    <row r="1" spans="1:13" x14ac:dyDescent="0.2">
      <c r="A1" s="212" t="s">
        <v>198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3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x14ac:dyDescent="0.2">
      <c r="A4" s="208" t="s">
        <v>317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" customHeight="1" x14ac:dyDescent="0.2">
      <c r="A5" s="139"/>
      <c r="B5" s="176" t="s">
        <v>3</v>
      </c>
      <c r="C5" s="210" t="s">
        <v>193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15" customHeight="1" x14ac:dyDescent="0.2">
      <c r="A6" s="139" t="s">
        <v>194</v>
      </c>
      <c r="B6" s="179"/>
      <c r="C6" s="141" t="s">
        <v>176</v>
      </c>
      <c r="D6" s="141" t="s">
        <v>177</v>
      </c>
      <c r="E6" s="141" t="s">
        <v>178</v>
      </c>
      <c r="F6" s="141" t="s">
        <v>179</v>
      </c>
      <c r="G6" s="141" t="s">
        <v>180</v>
      </c>
      <c r="H6" s="141" t="s">
        <v>181</v>
      </c>
      <c r="I6" s="141" t="s">
        <v>182</v>
      </c>
      <c r="J6" s="141" t="s">
        <v>183</v>
      </c>
      <c r="K6" s="141" t="s">
        <v>184</v>
      </c>
      <c r="L6" s="141" t="s">
        <v>185</v>
      </c>
      <c r="M6" s="141" t="s">
        <v>186</v>
      </c>
    </row>
    <row r="7" spans="1:13" ht="15" customHeight="1" x14ac:dyDescent="0.2">
      <c r="A7" s="139" t="s">
        <v>3</v>
      </c>
      <c r="B7" s="176">
        <v>4777</v>
      </c>
      <c r="C7" s="141">
        <v>1314</v>
      </c>
      <c r="D7" s="141">
        <v>581</v>
      </c>
      <c r="E7" s="141">
        <v>403</v>
      </c>
      <c r="F7" s="141">
        <v>136</v>
      </c>
      <c r="G7" s="141">
        <v>1082</v>
      </c>
      <c r="H7" s="141">
        <v>20</v>
      </c>
      <c r="I7" s="141">
        <v>428</v>
      </c>
      <c r="J7" s="141">
        <v>316</v>
      </c>
      <c r="K7" s="141">
        <v>185</v>
      </c>
      <c r="L7" s="141">
        <v>270</v>
      </c>
      <c r="M7" s="141">
        <v>42</v>
      </c>
    </row>
    <row r="8" spans="1:13" ht="15" customHeight="1" x14ac:dyDescent="0.2">
      <c r="A8" s="139" t="s">
        <v>54</v>
      </c>
      <c r="B8" s="176">
        <v>2598</v>
      </c>
      <c r="C8" s="141">
        <v>714</v>
      </c>
      <c r="D8" s="141">
        <v>315</v>
      </c>
      <c r="E8" s="141">
        <v>240</v>
      </c>
      <c r="F8" s="141">
        <v>120</v>
      </c>
      <c r="G8" s="141">
        <v>570</v>
      </c>
      <c r="H8" s="141">
        <v>17</v>
      </c>
      <c r="I8" s="141">
        <v>219</v>
      </c>
      <c r="J8" s="141">
        <v>161</v>
      </c>
      <c r="K8" s="141">
        <v>91</v>
      </c>
      <c r="L8" s="141">
        <v>120</v>
      </c>
      <c r="M8" s="141">
        <v>31</v>
      </c>
    </row>
    <row r="9" spans="1:13" ht="15" x14ac:dyDescent="0.2">
      <c r="A9" s="139" t="s">
        <v>176</v>
      </c>
      <c r="B9" s="177">
        <v>386</v>
      </c>
      <c r="C9" s="146">
        <v>232</v>
      </c>
      <c r="D9" s="146">
        <v>38</v>
      </c>
      <c r="E9" s="146">
        <v>20</v>
      </c>
      <c r="F9" s="146">
        <v>4</v>
      </c>
      <c r="G9" s="146">
        <v>62</v>
      </c>
      <c r="H9" s="146">
        <v>1</v>
      </c>
      <c r="I9" s="146">
        <v>8</v>
      </c>
      <c r="J9" s="146">
        <v>10</v>
      </c>
      <c r="K9" s="146">
        <v>4</v>
      </c>
      <c r="L9" s="146">
        <v>7</v>
      </c>
      <c r="M9" s="146" t="s">
        <v>12</v>
      </c>
    </row>
    <row r="10" spans="1:13" ht="15" x14ac:dyDescent="0.2">
      <c r="A10" s="139" t="s">
        <v>177</v>
      </c>
      <c r="B10" s="177">
        <v>371</v>
      </c>
      <c r="C10" s="146">
        <v>99</v>
      </c>
      <c r="D10" s="146">
        <v>149</v>
      </c>
      <c r="E10" s="146">
        <v>33</v>
      </c>
      <c r="F10" s="146">
        <v>8</v>
      </c>
      <c r="G10" s="146">
        <v>60</v>
      </c>
      <c r="H10" s="146" t="s">
        <v>12</v>
      </c>
      <c r="I10" s="146">
        <v>6</v>
      </c>
      <c r="J10" s="146">
        <v>6</v>
      </c>
      <c r="K10" s="146">
        <v>5</v>
      </c>
      <c r="L10" s="146">
        <v>4</v>
      </c>
      <c r="M10" s="146">
        <v>1</v>
      </c>
    </row>
    <row r="11" spans="1:13" ht="15" x14ac:dyDescent="0.2">
      <c r="A11" s="139" t="s">
        <v>178</v>
      </c>
      <c r="B11" s="177">
        <v>283</v>
      </c>
      <c r="C11" s="146">
        <v>61</v>
      </c>
      <c r="D11" s="146">
        <v>24</v>
      </c>
      <c r="E11" s="146">
        <v>143</v>
      </c>
      <c r="F11" s="146">
        <v>7</v>
      </c>
      <c r="G11" s="146">
        <v>32</v>
      </c>
      <c r="H11" s="146">
        <v>1</v>
      </c>
      <c r="I11" s="146">
        <v>5</v>
      </c>
      <c r="J11" s="146">
        <v>4</v>
      </c>
      <c r="K11" s="146" t="s">
        <v>12</v>
      </c>
      <c r="L11" s="146">
        <v>5</v>
      </c>
      <c r="M11" s="146">
        <v>1</v>
      </c>
    </row>
    <row r="12" spans="1:13" ht="15" x14ac:dyDescent="0.2">
      <c r="A12" s="139" t="s">
        <v>179</v>
      </c>
      <c r="B12" s="177">
        <v>191</v>
      </c>
      <c r="C12" s="146">
        <v>49</v>
      </c>
      <c r="D12" s="146">
        <v>24</v>
      </c>
      <c r="E12" s="146">
        <v>10</v>
      </c>
      <c r="F12" s="146">
        <v>86</v>
      </c>
      <c r="G12" s="146">
        <v>14</v>
      </c>
      <c r="H12" s="146" t="s">
        <v>12</v>
      </c>
      <c r="I12" s="146">
        <v>3</v>
      </c>
      <c r="J12" s="146">
        <v>2</v>
      </c>
      <c r="K12" s="146">
        <v>2</v>
      </c>
      <c r="L12" s="146">
        <v>1</v>
      </c>
      <c r="M12" s="146" t="s">
        <v>12</v>
      </c>
    </row>
    <row r="13" spans="1:13" ht="15" x14ac:dyDescent="0.2">
      <c r="A13" s="139" t="s">
        <v>180</v>
      </c>
      <c r="B13" s="177">
        <v>397</v>
      </c>
      <c r="C13" s="146">
        <v>81</v>
      </c>
      <c r="D13" s="146">
        <v>27</v>
      </c>
      <c r="E13" s="146">
        <v>9</v>
      </c>
      <c r="F13" s="146">
        <v>6</v>
      </c>
      <c r="G13" s="146">
        <v>236</v>
      </c>
      <c r="H13" s="146">
        <v>1</v>
      </c>
      <c r="I13" s="146">
        <v>7</v>
      </c>
      <c r="J13" s="146">
        <v>8</v>
      </c>
      <c r="K13" s="146">
        <v>9</v>
      </c>
      <c r="L13" s="146">
        <v>12</v>
      </c>
      <c r="M13" s="146">
        <v>1</v>
      </c>
    </row>
    <row r="14" spans="1:13" ht="15" x14ac:dyDescent="0.2">
      <c r="A14" s="139" t="s">
        <v>181</v>
      </c>
      <c r="B14" s="177">
        <v>27</v>
      </c>
      <c r="C14" s="146">
        <v>2</v>
      </c>
      <c r="D14" s="146">
        <v>2</v>
      </c>
      <c r="E14" s="146">
        <v>2</v>
      </c>
      <c r="F14" s="146" t="s">
        <v>12</v>
      </c>
      <c r="G14" s="146">
        <v>4</v>
      </c>
      <c r="H14" s="146">
        <v>12</v>
      </c>
      <c r="I14" s="146">
        <v>3</v>
      </c>
      <c r="J14" s="146">
        <v>1</v>
      </c>
      <c r="K14" s="146" t="s">
        <v>12</v>
      </c>
      <c r="L14" s="146">
        <v>1</v>
      </c>
      <c r="M14" s="146" t="s">
        <v>12</v>
      </c>
    </row>
    <row r="15" spans="1:13" ht="15" x14ac:dyDescent="0.2">
      <c r="A15" s="139" t="s">
        <v>182</v>
      </c>
      <c r="B15" s="177">
        <v>305</v>
      </c>
      <c r="C15" s="146">
        <v>56</v>
      </c>
      <c r="D15" s="146">
        <v>25</v>
      </c>
      <c r="E15" s="146">
        <v>6</v>
      </c>
      <c r="F15" s="146">
        <v>5</v>
      </c>
      <c r="G15" s="146">
        <v>51</v>
      </c>
      <c r="H15" s="146" t="s">
        <v>12</v>
      </c>
      <c r="I15" s="146">
        <v>132</v>
      </c>
      <c r="J15" s="146">
        <v>12</v>
      </c>
      <c r="K15" s="146">
        <v>9</v>
      </c>
      <c r="L15" s="146">
        <v>6</v>
      </c>
      <c r="M15" s="146">
        <v>3</v>
      </c>
    </row>
    <row r="16" spans="1:13" ht="15" x14ac:dyDescent="0.2">
      <c r="A16" s="139" t="s">
        <v>183</v>
      </c>
      <c r="B16" s="177">
        <v>281</v>
      </c>
      <c r="C16" s="146">
        <v>56</v>
      </c>
      <c r="D16" s="146">
        <v>9</v>
      </c>
      <c r="E16" s="146">
        <v>8</v>
      </c>
      <c r="F16" s="146">
        <v>1</v>
      </c>
      <c r="G16" s="146">
        <v>46</v>
      </c>
      <c r="H16" s="146" t="s">
        <v>12</v>
      </c>
      <c r="I16" s="146">
        <v>31</v>
      </c>
      <c r="J16" s="146">
        <v>107</v>
      </c>
      <c r="K16" s="146">
        <v>12</v>
      </c>
      <c r="L16" s="146">
        <v>10</v>
      </c>
      <c r="M16" s="146">
        <v>1</v>
      </c>
    </row>
    <row r="17" spans="1:13" ht="15" x14ac:dyDescent="0.2">
      <c r="A17" s="139" t="s">
        <v>184</v>
      </c>
      <c r="B17" s="177">
        <v>113</v>
      </c>
      <c r="C17" s="146">
        <v>27</v>
      </c>
      <c r="D17" s="146">
        <v>7</v>
      </c>
      <c r="E17" s="146">
        <v>4</v>
      </c>
      <c r="F17" s="146">
        <v>1</v>
      </c>
      <c r="G17" s="146">
        <v>23</v>
      </c>
      <c r="H17" s="146" t="s">
        <v>12</v>
      </c>
      <c r="I17" s="146">
        <v>4</v>
      </c>
      <c r="J17" s="146">
        <v>5</v>
      </c>
      <c r="K17" s="146">
        <v>38</v>
      </c>
      <c r="L17" s="146">
        <v>3</v>
      </c>
      <c r="M17" s="146">
        <v>1</v>
      </c>
    </row>
    <row r="18" spans="1:13" ht="15" x14ac:dyDescent="0.2">
      <c r="A18" s="139" t="s">
        <v>185</v>
      </c>
      <c r="B18" s="177">
        <v>166</v>
      </c>
      <c r="C18" s="146">
        <v>40</v>
      </c>
      <c r="D18" s="146">
        <v>6</v>
      </c>
      <c r="E18" s="146">
        <v>5</v>
      </c>
      <c r="F18" s="146">
        <v>1</v>
      </c>
      <c r="G18" s="146">
        <v>28</v>
      </c>
      <c r="H18" s="146">
        <v>2</v>
      </c>
      <c r="I18" s="146">
        <v>12</v>
      </c>
      <c r="J18" s="146" t="s">
        <v>12</v>
      </c>
      <c r="K18" s="146">
        <v>6</v>
      </c>
      <c r="L18" s="146">
        <v>65</v>
      </c>
      <c r="M18" s="146">
        <v>1</v>
      </c>
    </row>
    <row r="19" spans="1:13" ht="15" x14ac:dyDescent="0.2">
      <c r="A19" s="139" t="s">
        <v>186</v>
      </c>
      <c r="B19" s="177">
        <v>78</v>
      </c>
      <c r="C19" s="146">
        <v>11</v>
      </c>
      <c r="D19" s="146">
        <v>4</v>
      </c>
      <c r="E19" s="146" t="s">
        <v>12</v>
      </c>
      <c r="F19" s="146">
        <v>1</v>
      </c>
      <c r="G19" s="146">
        <v>14</v>
      </c>
      <c r="H19" s="146" t="s">
        <v>12</v>
      </c>
      <c r="I19" s="146">
        <v>8</v>
      </c>
      <c r="J19" s="146">
        <v>6</v>
      </c>
      <c r="K19" s="146">
        <v>6</v>
      </c>
      <c r="L19" s="146">
        <v>6</v>
      </c>
      <c r="M19" s="146">
        <v>22</v>
      </c>
    </row>
    <row r="20" spans="1:13" ht="15" x14ac:dyDescent="0.2">
      <c r="A20" s="139" t="s">
        <v>55</v>
      </c>
      <c r="B20" s="176">
        <v>1259</v>
      </c>
      <c r="C20" s="141">
        <v>361</v>
      </c>
      <c r="D20" s="141">
        <v>205</v>
      </c>
      <c r="E20" s="141">
        <v>135</v>
      </c>
      <c r="F20" s="141">
        <v>9</v>
      </c>
      <c r="G20" s="141">
        <v>277</v>
      </c>
      <c r="H20" s="141">
        <v>2</v>
      </c>
      <c r="I20" s="141">
        <v>89</v>
      </c>
      <c r="J20" s="141">
        <v>63</v>
      </c>
      <c r="K20" s="141">
        <v>55</v>
      </c>
      <c r="L20" s="141">
        <v>59</v>
      </c>
      <c r="M20" s="141">
        <v>4</v>
      </c>
    </row>
    <row r="21" spans="1:13" ht="15" x14ac:dyDescent="0.2">
      <c r="A21" s="139" t="s">
        <v>76</v>
      </c>
      <c r="B21" s="176">
        <v>848</v>
      </c>
      <c r="C21" s="141">
        <v>218</v>
      </c>
      <c r="D21" s="141">
        <v>58</v>
      </c>
      <c r="E21" s="141">
        <v>21</v>
      </c>
      <c r="F21" s="141">
        <v>7</v>
      </c>
      <c r="G21" s="141">
        <v>217</v>
      </c>
      <c r="H21" s="141">
        <v>1</v>
      </c>
      <c r="I21" s="141">
        <v>115</v>
      </c>
      <c r="J21" s="141">
        <v>86</v>
      </c>
      <c r="K21" s="141">
        <v>35</v>
      </c>
      <c r="L21" s="141">
        <v>83</v>
      </c>
      <c r="M21" s="141">
        <v>7</v>
      </c>
    </row>
    <row r="22" spans="1:13" ht="15" x14ac:dyDescent="0.2">
      <c r="A22" s="139" t="s">
        <v>60</v>
      </c>
      <c r="B22" s="176">
        <v>56</v>
      </c>
      <c r="C22" s="141">
        <v>16</v>
      </c>
      <c r="D22" s="141">
        <v>2</v>
      </c>
      <c r="E22" s="141">
        <v>7</v>
      </c>
      <c r="F22" s="141" t="s">
        <v>12</v>
      </c>
      <c r="G22" s="141">
        <v>13</v>
      </c>
      <c r="H22" s="141" t="s">
        <v>12</v>
      </c>
      <c r="I22" s="141">
        <v>4</v>
      </c>
      <c r="J22" s="141">
        <v>4</v>
      </c>
      <c r="K22" s="141">
        <v>3</v>
      </c>
      <c r="L22" s="141">
        <v>7</v>
      </c>
      <c r="M22" s="141" t="s">
        <v>12</v>
      </c>
    </row>
    <row r="23" spans="1:13" ht="15" x14ac:dyDescent="0.2">
      <c r="A23" s="139" t="s">
        <v>195</v>
      </c>
      <c r="B23" s="176">
        <v>16</v>
      </c>
      <c r="C23" s="141">
        <v>5</v>
      </c>
      <c r="D23" s="141">
        <v>1</v>
      </c>
      <c r="E23" s="141" t="s">
        <v>12</v>
      </c>
      <c r="F23" s="141" t="s">
        <v>12</v>
      </c>
      <c r="G23" s="141">
        <v>5</v>
      </c>
      <c r="H23" s="141" t="s">
        <v>12</v>
      </c>
      <c r="I23" s="141">
        <v>1</v>
      </c>
      <c r="J23" s="141">
        <v>2</v>
      </c>
      <c r="K23" s="141">
        <v>1</v>
      </c>
      <c r="L23" s="141">
        <v>1</v>
      </c>
      <c r="M23" s="141" t="s">
        <v>12</v>
      </c>
    </row>
  </sheetData>
  <mergeCells count="4">
    <mergeCell ref="A1:M1"/>
    <mergeCell ref="A2:M2"/>
    <mergeCell ref="A4:M4"/>
    <mergeCell ref="C5:M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47"/>
  <sheetViews>
    <sheetView showGridLines="0" workbookViewId="0">
      <selection activeCell="K36" sqref="K36"/>
    </sheetView>
  </sheetViews>
  <sheetFormatPr baseColWidth="10" defaultColWidth="11.42578125" defaultRowHeight="12.75" x14ac:dyDescent="0.2"/>
  <cols>
    <col min="1" max="1" width="51.7109375" style="3" customWidth="1"/>
    <col min="2" max="2" width="6.7109375" style="1" customWidth="1"/>
    <col min="3" max="3" width="12.85546875" style="1" customWidth="1"/>
    <col min="4" max="4" width="13.85546875" style="1" customWidth="1"/>
    <col min="5" max="5" width="14" style="1" customWidth="1"/>
    <col min="6" max="6" width="15" style="1" customWidth="1"/>
    <col min="7" max="16384" width="11.42578125" style="1"/>
  </cols>
  <sheetData>
    <row r="1" spans="1:6" x14ac:dyDescent="0.2">
      <c r="A1" s="212" t="s">
        <v>319</v>
      </c>
      <c r="B1" s="212"/>
      <c r="C1" s="212"/>
      <c r="D1" s="212"/>
      <c r="E1" s="212"/>
      <c r="F1" s="212"/>
    </row>
    <row r="2" spans="1:6" x14ac:dyDescent="0.2">
      <c r="A2" s="212" t="s">
        <v>1</v>
      </c>
      <c r="B2" s="212"/>
      <c r="C2" s="212"/>
      <c r="D2" s="212"/>
      <c r="E2" s="212"/>
      <c r="F2" s="212"/>
    </row>
    <row r="3" spans="1:6" x14ac:dyDescent="0.2">
      <c r="A3" s="167"/>
      <c r="B3" s="167"/>
      <c r="C3" s="167"/>
      <c r="D3" s="167"/>
      <c r="E3" s="167"/>
      <c r="F3" s="167"/>
    </row>
    <row r="4" spans="1:6" x14ac:dyDescent="0.2">
      <c r="A4" s="208" t="s">
        <v>318</v>
      </c>
      <c r="B4" s="208"/>
      <c r="C4" s="208"/>
      <c r="D4" s="208"/>
      <c r="E4" s="208"/>
      <c r="F4" s="208"/>
    </row>
    <row r="5" spans="1:6" ht="15" customHeight="1" x14ac:dyDescent="0.2">
      <c r="A5" s="210"/>
      <c r="B5" s="174" t="s">
        <v>3</v>
      </c>
      <c r="C5" s="142" t="s">
        <v>199</v>
      </c>
      <c r="D5" s="142"/>
      <c r="E5" s="142"/>
      <c r="F5" s="142"/>
    </row>
    <row r="6" spans="1:6" ht="15" customHeight="1" x14ac:dyDescent="0.2">
      <c r="A6" s="210"/>
      <c r="B6" s="174"/>
      <c r="C6" s="211" t="s">
        <v>4</v>
      </c>
      <c r="D6" s="211"/>
      <c r="E6" s="211" t="s">
        <v>5</v>
      </c>
      <c r="F6" s="211"/>
    </row>
    <row r="7" spans="1:6" ht="15" x14ac:dyDescent="0.2">
      <c r="A7" s="210"/>
      <c r="B7" s="174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5" customHeight="1" x14ac:dyDescent="0.2">
      <c r="A8" s="139" t="s">
        <v>3</v>
      </c>
      <c r="B8" s="176">
        <v>41784</v>
      </c>
      <c r="C8" s="141">
        <v>9115</v>
      </c>
      <c r="D8" s="141">
        <v>10232</v>
      </c>
      <c r="E8" s="141">
        <v>8115</v>
      </c>
      <c r="F8" s="141">
        <v>14322</v>
      </c>
    </row>
    <row r="9" spans="1:6" ht="15" x14ac:dyDescent="0.2">
      <c r="A9" s="139" t="s">
        <v>8</v>
      </c>
      <c r="B9" s="176">
        <v>274</v>
      </c>
      <c r="C9" s="141">
        <v>57</v>
      </c>
      <c r="D9" s="141">
        <v>180</v>
      </c>
      <c r="E9" s="141">
        <v>13</v>
      </c>
      <c r="F9" s="141">
        <v>24</v>
      </c>
    </row>
    <row r="10" spans="1:6" ht="15" x14ac:dyDescent="0.2">
      <c r="A10" s="139" t="s">
        <v>9</v>
      </c>
      <c r="B10" s="177">
        <v>274</v>
      </c>
      <c r="C10" s="146">
        <v>57</v>
      </c>
      <c r="D10" s="146">
        <v>180</v>
      </c>
      <c r="E10" s="146">
        <v>13</v>
      </c>
      <c r="F10" s="146">
        <v>24</v>
      </c>
    </row>
    <row r="11" spans="1:6" ht="15" x14ac:dyDescent="0.2">
      <c r="A11" s="139" t="s">
        <v>10</v>
      </c>
      <c r="B11" s="176">
        <v>14986</v>
      </c>
      <c r="C11" s="141">
        <v>1387</v>
      </c>
      <c r="D11" s="141">
        <v>3680</v>
      </c>
      <c r="E11" s="141">
        <v>2244</v>
      </c>
      <c r="F11" s="141">
        <v>7675</v>
      </c>
    </row>
    <row r="12" spans="1:6" ht="15" x14ac:dyDescent="0.2">
      <c r="A12" s="139" t="s">
        <v>11</v>
      </c>
      <c r="B12" s="177">
        <v>47</v>
      </c>
      <c r="C12" s="146">
        <v>4</v>
      </c>
      <c r="D12" s="146">
        <v>22</v>
      </c>
      <c r="E12" s="146" t="s">
        <v>12</v>
      </c>
      <c r="F12" s="146">
        <v>21</v>
      </c>
    </row>
    <row r="13" spans="1:6" ht="15" x14ac:dyDescent="0.2">
      <c r="A13" s="139" t="s">
        <v>13</v>
      </c>
      <c r="B13" s="177">
        <v>1794</v>
      </c>
      <c r="C13" s="146">
        <v>169</v>
      </c>
      <c r="D13" s="146">
        <v>295</v>
      </c>
      <c r="E13" s="146">
        <v>376</v>
      </c>
      <c r="F13" s="146">
        <v>954</v>
      </c>
    </row>
    <row r="14" spans="1:6" ht="15" x14ac:dyDescent="0.2">
      <c r="A14" s="139" t="s">
        <v>14</v>
      </c>
      <c r="B14" s="177">
        <v>97</v>
      </c>
      <c r="C14" s="146">
        <v>44</v>
      </c>
      <c r="D14" s="146">
        <v>11</v>
      </c>
      <c r="E14" s="146">
        <v>24</v>
      </c>
      <c r="F14" s="146">
        <v>18</v>
      </c>
    </row>
    <row r="15" spans="1:6" ht="15" x14ac:dyDescent="0.2">
      <c r="A15" s="139" t="s">
        <v>15</v>
      </c>
      <c r="B15" s="177">
        <v>458</v>
      </c>
      <c r="C15" s="146">
        <v>68</v>
      </c>
      <c r="D15" s="146">
        <v>192</v>
      </c>
      <c r="E15" s="146">
        <v>30</v>
      </c>
      <c r="F15" s="146">
        <v>168</v>
      </c>
    </row>
    <row r="16" spans="1:6" ht="15" x14ac:dyDescent="0.2">
      <c r="A16" s="139" t="s">
        <v>16</v>
      </c>
      <c r="B16" s="177">
        <v>110</v>
      </c>
      <c r="C16" s="146">
        <v>7</v>
      </c>
      <c r="D16" s="146">
        <v>16</v>
      </c>
      <c r="E16" s="146">
        <v>24</v>
      </c>
      <c r="F16" s="146">
        <v>63</v>
      </c>
    </row>
    <row r="17" spans="1:6" ht="15" x14ac:dyDescent="0.2">
      <c r="A17" s="139" t="s">
        <v>17</v>
      </c>
      <c r="B17" s="177">
        <v>509</v>
      </c>
      <c r="C17" s="146">
        <v>119</v>
      </c>
      <c r="D17" s="146">
        <v>102</v>
      </c>
      <c r="E17" s="146">
        <v>148</v>
      </c>
      <c r="F17" s="146">
        <v>140</v>
      </c>
    </row>
    <row r="18" spans="1:6" ht="15" x14ac:dyDescent="0.2">
      <c r="A18" s="139" t="s">
        <v>18</v>
      </c>
      <c r="B18" s="177">
        <v>1266</v>
      </c>
      <c r="C18" s="146">
        <v>125</v>
      </c>
      <c r="D18" s="146">
        <v>397</v>
      </c>
      <c r="E18" s="146">
        <v>131</v>
      </c>
      <c r="F18" s="146">
        <v>613</v>
      </c>
    </row>
    <row r="19" spans="1:6" ht="15" x14ac:dyDescent="0.2">
      <c r="A19" s="139" t="s">
        <v>19</v>
      </c>
      <c r="B19" s="177">
        <v>667</v>
      </c>
      <c r="C19" s="146">
        <v>69</v>
      </c>
      <c r="D19" s="146">
        <v>133</v>
      </c>
      <c r="E19" s="146">
        <v>132</v>
      </c>
      <c r="F19" s="146">
        <v>333</v>
      </c>
    </row>
    <row r="20" spans="1:6" ht="15" x14ac:dyDescent="0.2">
      <c r="A20" s="139" t="s">
        <v>20</v>
      </c>
      <c r="B20" s="177">
        <v>285</v>
      </c>
      <c r="C20" s="146">
        <v>55</v>
      </c>
      <c r="D20" s="146">
        <v>53</v>
      </c>
      <c r="E20" s="146">
        <v>81</v>
      </c>
      <c r="F20" s="146">
        <v>96</v>
      </c>
    </row>
    <row r="21" spans="1:6" ht="15" x14ac:dyDescent="0.2">
      <c r="A21" s="139" t="s">
        <v>21</v>
      </c>
      <c r="B21" s="177">
        <v>2823</v>
      </c>
      <c r="C21" s="146">
        <v>181</v>
      </c>
      <c r="D21" s="146">
        <v>444</v>
      </c>
      <c r="E21" s="146">
        <v>506</v>
      </c>
      <c r="F21" s="146">
        <v>1692</v>
      </c>
    </row>
    <row r="22" spans="1:6" ht="15" x14ac:dyDescent="0.2">
      <c r="A22" s="139" t="s">
        <v>22</v>
      </c>
      <c r="B22" s="177">
        <v>2440</v>
      </c>
      <c r="C22" s="146">
        <v>112</v>
      </c>
      <c r="D22" s="146">
        <v>335</v>
      </c>
      <c r="E22" s="146">
        <v>306</v>
      </c>
      <c r="F22" s="146">
        <v>1687</v>
      </c>
    </row>
    <row r="23" spans="1:6" ht="15" x14ac:dyDescent="0.2">
      <c r="A23" s="139" t="s">
        <v>23</v>
      </c>
      <c r="B23" s="177">
        <v>1449</v>
      </c>
      <c r="C23" s="146">
        <v>189</v>
      </c>
      <c r="D23" s="146">
        <v>205</v>
      </c>
      <c r="E23" s="146">
        <v>371</v>
      </c>
      <c r="F23" s="146">
        <v>684</v>
      </c>
    </row>
    <row r="24" spans="1:6" ht="15" x14ac:dyDescent="0.2">
      <c r="A24" s="139" t="s">
        <v>24</v>
      </c>
      <c r="B24" s="177">
        <v>319</v>
      </c>
      <c r="C24" s="146">
        <v>38</v>
      </c>
      <c r="D24" s="146">
        <v>159</v>
      </c>
      <c r="E24" s="146">
        <v>27</v>
      </c>
      <c r="F24" s="146">
        <v>95</v>
      </c>
    </row>
    <row r="25" spans="1:6" ht="15" x14ac:dyDescent="0.2">
      <c r="A25" s="139" t="s">
        <v>25</v>
      </c>
      <c r="B25" s="177">
        <v>2722</v>
      </c>
      <c r="C25" s="146">
        <v>207</v>
      </c>
      <c r="D25" s="146">
        <v>1316</v>
      </c>
      <c r="E25" s="146">
        <v>88</v>
      </c>
      <c r="F25" s="146">
        <v>1111</v>
      </c>
    </row>
    <row r="26" spans="1:6" ht="15" x14ac:dyDescent="0.2">
      <c r="A26" s="139" t="s">
        <v>26</v>
      </c>
      <c r="B26" s="176">
        <v>26524</v>
      </c>
      <c r="C26" s="141">
        <v>7671</v>
      </c>
      <c r="D26" s="141">
        <v>6372</v>
      </c>
      <c r="E26" s="141">
        <v>5858</v>
      </c>
      <c r="F26" s="141">
        <v>6623</v>
      </c>
    </row>
    <row r="27" spans="1:6" ht="15" x14ac:dyDescent="0.2">
      <c r="A27" s="139" t="s">
        <v>27</v>
      </c>
      <c r="B27" s="177">
        <v>3145</v>
      </c>
      <c r="C27" s="146">
        <v>802</v>
      </c>
      <c r="D27" s="146">
        <v>741</v>
      </c>
      <c r="E27" s="146">
        <v>701</v>
      </c>
      <c r="F27" s="146">
        <v>901</v>
      </c>
    </row>
    <row r="28" spans="1:6" ht="15" x14ac:dyDescent="0.2">
      <c r="A28" s="139" t="s">
        <v>28</v>
      </c>
      <c r="B28" s="177">
        <v>1083</v>
      </c>
      <c r="C28" s="146">
        <v>178</v>
      </c>
      <c r="D28" s="146">
        <v>319</v>
      </c>
      <c r="E28" s="146">
        <v>91</v>
      </c>
      <c r="F28" s="146">
        <v>495</v>
      </c>
    </row>
    <row r="29" spans="1:6" ht="15" x14ac:dyDescent="0.2">
      <c r="A29" s="139" t="s">
        <v>29</v>
      </c>
      <c r="B29" s="177">
        <v>1153</v>
      </c>
      <c r="C29" s="146">
        <v>425</v>
      </c>
      <c r="D29" s="146">
        <v>240</v>
      </c>
      <c r="E29" s="146">
        <v>290</v>
      </c>
      <c r="F29" s="146">
        <v>198</v>
      </c>
    </row>
    <row r="30" spans="1:6" ht="15" x14ac:dyDescent="0.2">
      <c r="A30" s="139" t="s">
        <v>30</v>
      </c>
      <c r="B30" s="177">
        <v>214</v>
      </c>
      <c r="C30" s="146">
        <v>65</v>
      </c>
      <c r="D30" s="146">
        <v>64</v>
      </c>
      <c r="E30" s="146">
        <v>36</v>
      </c>
      <c r="F30" s="146">
        <v>49</v>
      </c>
    </row>
    <row r="31" spans="1:6" ht="15" x14ac:dyDescent="0.2">
      <c r="A31" s="139" t="s">
        <v>31</v>
      </c>
      <c r="B31" s="177">
        <v>154</v>
      </c>
      <c r="C31" s="146">
        <v>17</v>
      </c>
      <c r="D31" s="146">
        <v>49</v>
      </c>
      <c r="E31" s="146">
        <v>23</v>
      </c>
      <c r="F31" s="146">
        <v>65</v>
      </c>
    </row>
    <row r="32" spans="1:6" ht="15" x14ac:dyDescent="0.2">
      <c r="A32" s="139" t="s">
        <v>32</v>
      </c>
      <c r="B32" s="177">
        <v>601</v>
      </c>
      <c r="C32" s="146">
        <v>62</v>
      </c>
      <c r="D32" s="146">
        <v>206</v>
      </c>
      <c r="E32" s="146">
        <v>73</v>
      </c>
      <c r="F32" s="146">
        <v>260</v>
      </c>
    </row>
    <row r="33" spans="1:6" ht="15" x14ac:dyDescent="0.2">
      <c r="A33" s="139" t="s">
        <v>33</v>
      </c>
      <c r="B33" s="177">
        <v>3915</v>
      </c>
      <c r="C33" s="146">
        <v>732</v>
      </c>
      <c r="D33" s="146">
        <v>847</v>
      </c>
      <c r="E33" s="146">
        <v>884</v>
      </c>
      <c r="F33" s="146">
        <v>1452</v>
      </c>
    </row>
    <row r="34" spans="1:6" ht="15" x14ac:dyDescent="0.2">
      <c r="A34" s="139" t="s">
        <v>34</v>
      </c>
      <c r="B34" s="177">
        <v>201</v>
      </c>
      <c r="C34" s="146">
        <v>68</v>
      </c>
      <c r="D34" s="146">
        <v>68</v>
      </c>
      <c r="E34" s="146">
        <v>39</v>
      </c>
      <c r="F34" s="146">
        <v>26</v>
      </c>
    </row>
    <row r="35" spans="1:6" ht="15" x14ac:dyDescent="0.2">
      <c r="A35" s="139" t="s">
        <v>35</v>
      </c>
      <c r="B35" s="177">
        <v>2982</v>
      </c>
      <c r="C35" s="146">
        <v>886</v>
      </c>
      <c r="D35" s="146">
        <v>741</v>
      </c>
      <c r="E35" s="146">
        <v>717</v>
      </c>
      <c r="F35" s="146">
        <v>638</v>
      </c>
    </row>
    <row r="36" spans="1:6" ht="15" x14ac:dyDescent="0.2">
      <c r="A36" s="139" t="s">
        <v>36</v>
      </c>
      <c r="B36" s="177">
        <v>808</v>
      </c>
      <c r="C36" s="146">
        <v>143</v>
      </c>
      <c r="D36" s="146">
        <v>257</v>
      </c>
      <c r="E36" s="146">
        <v>131</v>
      </c>
      <c r="F36" s="146">
        <v>277</v>
      </c>
    </row>
    <row r="37" spans="1:6" ht="15" x14ac:dyDescent="0.2">
      <c r="A37" s="139" t="s">
        <v>37</v>
      </c>
      <c r="B37" s="177">
        <v>897</v>
      </c>
      <c r="C37" s="146">
        <v>163</v>
      </c>
      <c r="D37" s="146">
        <v>315</v>
      </c>
      <c r="E37" s="146">
        <v>140</v>
      </c>
      <c r="F37" s="146">
        <v>279</v>
      </c>
    </row>
    <row r="38" spans="1:6" ht="15" x14ac:dyDescent="0.2">
      <c r="A38" s="139" t="s">
        <v>38</v>
      </c>
      <c r="B38" s="177">
        <v>419</v>
      </c>
      <c r="C38" s="146">
        <v>125</v>
      </c>
      <c r="D38" s="146">
        <v>119</v>
      </c>
      <c r="E38" s="146">
        <v>99</v>
      </c>
      <c r="F38" s="146">
        <v>76</v>
      </c>
    </row>
    <row r="39" spans="1:6" ht="15" x14ac:dyDescent="0.2">
      <c r="A39" s="139" t="s">
        <v>39</v>
      </c>
      <c r="B39" s="177">
        <v>2652</v>
      </c>
      <c r="C39" s="146">
        <v>552</v>
      </c>
      <c r="D39" s="146">
        <v>486</v>
      </c>
      <c r="E39" s="146">
        <v>678</v>
      </c>
      <c r="F39" s="146">
        <v>936</v>
      </c>
    </row>
    <row r="40" spans="1:6" ht="15" x14ac:dyDescent="0.2">
      <c r="A40" s="139" t="s">
        <v>40</v>
      </c>
      <c r="B40" s="177">
        <v>1909</v>
      </c>
      <c r="C40" s="146">
        <v>694</v>
      </c>
      <c r="D40" s="146">
        <v>864</v>
      </c>
      <c r="E40" s="146">
        <v>142</v>
      </c>
      <c r="F40" s="146">
        <v>209</v>
      </c>
    </row>
    <row r="41" spans="1:6" ht="15" x14ac:dyDescent="0.2">
      <c r="A41" s="139" t="s">
        <v>41</v>
      </c>
      <c r="B41" s="177">
        <v>1411</v>
      </c>
      <c r="C41" s="146">
        <v>593</v>
      </c>
      <c r="D41" s="146">
        <v>274</v>
      </c>
      <c r="E41" s="146">
        <v>301</v>
      </c>
      <c r="F41" s="146">
        <v>243</v>
      </c>
    </row>
    <row r="42" spans="1:6" ht="15" x14ac:dyDescent="0.2">
      <c r="A42" s="139" t="s">
        <v>42</v>
      </c>
      <c r="B42" s="177">
        <v>1195</v>
      </c>
      <c r="C42" s="146">
        <v>581</v>
      </c>
      <c r="D42" s="146">
        <v>161</v>
      </c>
      <c r="E42" s="146">
        <v>349</v>
      </c>
      <c r="F42" s="146">
        <v>104</v>
      </c>
    </row>
    <row r="43" spans="1:6" ht="15" x14ac:dyDescent="0.2">
      <c r="A43" s="139" t="s">
        <v>43</v>
      </c>
      <c r="B43" s="177">
        <v>1554</v>
      </c>
      <c r="C43" s="146">
        <v>762</v>
      </c>
      <c r="D43" s="146">
        <v>212</v>
      </c>
      <c r="E43" s="146">
        <v>459</v>
      </c>
      <c r="F43" s="146">
        <v>121</v>
      </c>
    </row>
    <row r="44" spans="1:6" ht="15" x14ac:dyDescent="0.2">
      <c r="A44" s="139" t="s">
        <v>44</v>
      </c>
      <c r="B44" s="177">
        <v>740</v>
      </c>
      <c r="C44" s="146">
        <v>201</v>
      </c>
      <c r="D44" s="146">
        <v>218</v>
      </c>
      <c r="E44" s="146">
        <v>145</v>
      </c>
      <c r="F44" s="146">
        <v>176</v>
      </c>
    </row>
    <row r="45" spans="1:6" ht="15" x14ac:dyDescent="0.2">
      <c r="A45" s="139" t="s">
        <v>45</v>
      </c>
      <c r="B45" s="177">
        <v>833</v>
      </c>
      <c r="C45" s="146">
        <v>427</v>
      </c>
      <c r="D45" s="146">
        <v>146</v>
      </c>
      <c r="E45" s="146">
        <v>192</v>
      </c>
      <c r="F45" s="146">
        <v>68</v>
      </c>
    </row>
    <row r="46" spans="1:6" ht="15" x14ac:dyDescent="0.2">
      <c r="A46" s="139" t="s">
        <v>46</v>
      </c>
      <c r="B46" s="177">
        <v>611</v>
      </c>
      <c r="C46" s="146">
        <v>195</v>
      </c>
      <c r="D46" s="146">
        <v>35</v>
      </c>
      <c r="E46" s="146">
        <v>359</v>
      </c>
      <c r="F46" s="146">
        <v>22</v>
      </c>
    </row>
    <row r="47" spans="1:6" ht="15" x14ac:dyDescent="0.2">
      <c r="A47" s="139" t="s">
        <v>47</v>
      </c>
      <c r="B47" s="177">
        <v>47</v>
      </c>
      <c r="C47" s="146" t="s">
        <v>12</v>
      </c>
      <c r="D47" s="146">
        <v>10</v>
      </c>
      <c r="E47" s="146">
        <v>9</v>
      </c>
      <c r="F47" s="146">
        <v>28</v>
      </c>
    </row>
  </sheetData>
  <mergeCells count="6">
    <mergeCell ref="A2:F2"/>
    <mergeCell ref="A4:F4"/>
    <mergeCell ref="A1:F1"/>
    <mergeCell ref="A5:A7"/>
    <mergeCell ref="C6:D6"/>
    <mergeCell ref="E6:F6"/>
  </mergeCells>
  <pageMargins left="0.78740157499999996" right="0.78740157499999996" top="0.984251969" bottom="0.984251969" header="0.4921259845" footer="0.4921259845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47"/>
  <sheetViews>
    <sheetView showGridLines="0" topLeftCell="A4" workbookViewId="0">
      <selection activeCell="H39" sqref="H39"/>
    </sheetView>
  </sheetViews>
  <sheetFormatPr baseColWidth="10" defaultColWidth="11.5703125" defaultRowHeight="12.75" x14ac:dyDescent="0.2"/>
  <cols>
    <col min="1" max="1" width="51.7109375" style="132" customWidth="1"/>
    <col min="2" max="2" width="6.5703125" style="131" customWidth="1"/>
    <col min="3" max="3" width="12.42578125" style="131" customWidth="1"/>
    <col min="4" max="4" width="21.5703125" style="131" customWidth="1"/>
    <col min="5" max="5" width="13.7109375" style="131" customWidth="1"/>
    <col min="6" max="6" width="24.28515625" style="131" customWidth="1"/>
    <col min="7" max="16384" width="11.5703125" style="131"/>
  </cols>
  <sheetData>
    <row r="1" spans="1:6" ht="15" x14ac:dyDescent="0.25">
      <c r="A1" s="199" t="s">
        <v>0</v>
      </c>
      <c r="B1" s="200"/>
      <c r="C1" s="200"/>
      <c r="D1" s="200"/>
      <c r="E1" s="200"/>
      <c r="F1" s="200"/>
    </row>
    <row r="2" spans="1:6" ht="15" x14ac:dyDescent="0.25">
      <c r="A2" s="199" t="s">
        <v>1</v>
      </c>
      <c r="B2" s="200"/>
      <c r="C2" s="200"/>
      <c r="D2" s="200"/>
      <c r="E2" s="200"/>
      <c r="F2" s="200"/>
    </row>
    <row r="3" spans="1:6" ht="15" x14ac:dyDescent="0.25">
      <c r="A3" s="163"/>
      <c r="B3" s="164"/>
      <c r="C3" s="164"/>
      <c r="D3" s="164"/>
      <c r="E3" s="164"/>
      <c r="F3" s="164"/>
    </row>
    <row r="4" spans="1:6" ht="15" x14ac:dyDescent="0.25">
      <c r="A4" s="201" t="s">
        <v>48</v>
      </c>
      <c r="B4" s="202"/>
      <c r="C4" s="202"/>
      <c r="D4" s="202"/>
      <c r="E4" s="202"/>
      <c r="F4" s="202"/>
    </row>
    <row r="5" spans="1:6" ht="13.9" customHeight="1" x14ac:dyDescent="0.2">
      <c r="A5" s="203"/>
      <c r="B5" s="174" t="s">
        <v>3</v>
      </c>
      <c r="C5" s="203" t="s">
        <v>2</v>
      </c>
      <c r="D5" s="205"/>
      <c r="E5" s="205"/>
      <c r="F5" s="205"/>
    </row>
    <row r="6" spans="1:6" ht="13.9" customHeight="1" x14ac:dyDescent="0.2">
      <c r="A6" s="203"/>
      <c r="B6" s="175"/>
      <c r="C6" s="204" t="s">
        <v>4</v>
      </c>
      <c r="D6" s="204"/>
      <c r="E6" s="204" t="s">
        <v>5</v>
      </c>
      <c r="F6" s="204"/>
    </row>
    <row r="7" spans="1:6" ht="15" x14ac:dyDescent="0.2">
      <c r="A7" s="203"/>
      <c r="B7" s="175"/>
      <c r="C7" s="150" t="s">
        <v>6</v>
      </c>
      <c r="D7" s="150" t="s">
        <v>7</v>
      </c>
      <c r="E7" s="150" t="s">
        <v>6</v>
      </c>
      <c r="F7" s="150" t="s">
        <v>7</v>
      </c>
    </row>
    <row r="8" spans="1:6" ht="13.9" customHeight="1" x14ac:dyDescent="0.2">
      <c r="A8" s="138" t="s">
        <v>3</v>
      </c>
      <c r="B8" s="176">
        <v>39635</v>
      </c>
      <c r="C8" s="150">
        <v>8037</v>
      </c>
      <c r="D8" s="150">
        <v>9560</v>
      </c>
      <c r="E8" s="150">
        <v>7845</v>
      </c>
      <c r="F8" s="150">
        <v>14193</v>
      </c>
    </row>
    <row r="9" spans="1:6" ht="15" x14ac:dyDescent="0.2">
      <c r="A9" s="138" t="s">
        <v>8</v>
      </c>
      <c r="B9" s="176">
        <v>251</v>
      </c>
      <c r="C9" s="150">
        <v>45</v>
      </c>
      <c r="D9" s="150">
        <v>170</v>
      </c>
      <c r="E9" s="150">
        <v>12</v>
      </c>
      <c r="F9" s="150">
        <v>24</v>
      </c>
    </row>
    <row r="10" spans="1:6" ht="15" x14ac:dyDescent="0.2">
      <c r="A10" s="138" t="s">
        <v>9</v>
      </c>
      <c r="B10" s="177">
        <v>251</v>
      </c>
      <c r="C10" s="151">
        <v>45</v>
      </c>
      <c r="D10" s="151">
        <v>170</v>
      </c>
      <c r="E10" s="151">
        <v>12</v>
      </c>
      <c r="F10" s="151">
        <v>24</v>
      </c>
    </row>
    <row r="11" spans="1:6" ht="15" x14ac:dyDescent="0.2">
      <c r="A11" s="138" t="s">
        <v>10</v>
      </c>
      <c r="B11" s="176">
        <v>14835</v>
      </c>
      <c r="C11" s="150">
        <v>1308</v>
      </c>
      <c r="D11" s="150">
        <v>3625</v>
      </c>
      <c r="E11" s="150">
        <v>2232</v>
      </c>
      <c r="F11" s="150">
        <v>7670</v>
      </c>
    </row>
    <row r="12" spans="1:6" ht="15" x14ac:dyDescent="0.2">
      <c r="A12" s="138" t="s">
        <v>11</v>
      </c>
      <c r="B12" s="177">
        <v>46</v>
      </c>
      <c r="C12" s="151">
        <v>3</v>
      </c>
      <c r="D12" s="151">
        <v>22</v>
      </c>
      <c r="E12" s="151" t="s">
        <v>12</v>
      </c>
      <c r="F12" s="151">
        <v>21</v>
      </c>
    </row>
    <row r="13" spans="1:6" ht="15" x14ac:dyDescent="0.2">
      <c r="A13" s="138" t="s">
        <v>13</v>
      </c>
      <c r="B13" s="177">
        <v>1787</v>
      </c>
      <c r="C13" s="151">
        <v>162</v>
      </c>
      <c r="D13" s="151">
        <v>295</v>
      </c>
      <c r="E13" s="151">
        <v>376</v>
      </c>
      <c r="F13" s="151">
        <v>954</v>
      </c>
    </row>
    <row r="14" spans="1:6" ht="15" x14ac:dyDescent="0.2">
      <c r="A14" s="138" t="s">
        <v>14</v>
      </c>
      <c r="B14" s="177">
        <v>90</v>
      </c>
      <c r="C14" s="151">
        <v>41</v>
      </c>
      <c r="D14" s="151">
        <v>8</v>
      </c>
      <c r="E14" s="151">
        <v>23</v>
      </c>
      <c r="F14" s="151">
        <v>18</v>
      </c>
    </row>
    <row r="15" spans="1:6" ht="15" x14ac:dyDescent="0.2">
      <c r="A15" s="138" t="s">
        <v>15</v>
      </c>
      <c r="B15" s="177">
        <v>441</v>
      </c>
      <c r="C15" s="151">
        <v>56</v>
      </c>
      <c r="D15" s="151">
        <v>189</v>
      </c>
      <c r="E15" s="151">
        <v>29</v>
      </c>
      <c r="F15" s="151">
        <v>167</v>
      </c>
    </row>
    <row r="16" spans="1:6" ht="15" x14ac:dyDescent="0.2">
      <c r="A16" s="138" t="s">
        <v>16</v>
      </c>
      <c r="B16" s="177">
        <v>109</v>
      </c>
      <c r="C16" s="151">
        <v>6</v>
      </c>
      <c r="D16" s="151">
        <v>16</v>
      </c>
      <c r="E16" s="151">
        <v>24</v>
      </c>
      <c r="F16" s="151">
        <v>63</v>
      </c>
    </row>
    <row r="17" spans="1:6" ht="15" x14ac:dyDescent="0.2">
      <c r="A17" s="138" t="s">
        <v>17</v>
      </c>
      <c r="B17" s="177">
        <v>505</v>
      </c>
      <c r="C17" s="151">
        <v>115</v>
      </c>
      <c r="D17" s="151">
        <v>102</v>
      </c>
      <c r="E17" s="151">
        <v>148</v>
      </c>
      <c r="F17" s="151">
        <v>140</v>
      </c>
    </row>
    <row r="18" spans="1:6" ht="15" x14ac:dyDescent="0.2">
      <c r="A18" s="138" t="s">
        <v>18</v>
      </c>
      <c r="B18" s="177">
        <v>1252</v>
      </c>
      <c r="C18" s="151">
        <v>118</v>
      </c>
      <c r="D18" s="151">
        <v>394</v>
      </c>
      <c r="E18" s="151">
        <v>128</v>
      </c>
      <c r="F18" s="151">
        <v>612</v>
      </c>
    </row>
    <row r="19" spans="1:6" ht="15" x14ac:dyDescent="0.2">
      <c r="A19" s="138" t="s">
        <v>19</v>
      </c>
      <c r="B19" s="177">
        <v>662</v>
      </c>
      <c r="C19" s="151">
        <v>67</v>
      </c>
      <c r="D19" s="151">
        <v>131</v>
      </c>
      <c r="E19" s="151">
        <v>131</v>
      </c>
      <c r="F19" s="151">
        <v>333</v>
      </c>
    </row>
    <row r="20" spans="1:6" ht="15" x14ac:dyDescent="0.2">
      <c r="A20" s="138" t="s">
        <v>20</v>
      </c>
      <c r="B20" s="177">
        <v>281</v>
      </c>
      <c r="C20" s="151">
        <v>53</v>
      </c>
      <c r="D20" s="151">
        <v>52</v>
      </c>
      <c r="E20" s="151">
        <v>80</v>
      </c>
      <c r="F20" s="151">
        <v>96</v>
      </c>
    </row>
    <row r="21" spans="1:6" ht="15" x14ac:dyDescent="0.2">
      <c r="A21" s="138" t="s">
        <v>21</v>
      </c>
      <c r="B21" s="177">
        <v>2814</v>
      </c>
      <c r="C21" s="151">
        <v>174</v>
      </c>
      <c r="D21" s="151">
        <v>442</v>
      </c>
      <c r="E21" s="151">
        <v>506</v>
      </c>
      <c r="F21" s="151">
        <v>1692</v>
      </c>
    </row>
    <row r="22" spans="1:6" ht="15" x14ac:dyDescent="0.2">
      <c r="A22" s="138" t="s">
        <v>22</v>
      </c>
      <c r="B22" s="177">
        <v>2437</v>
      </c>
      <c r="C22" s="151">
        <v>110</v>
      </c>
      <c r="D22" s="151">
        <v>334</v>
      </c>
      <c r="E22" s="151">
        <v>306</v>
      </c>
      <c r="F22" s="151">
        <v>1687</v>
      </c>
    </row>
    <row r="23" spans="1:6" ht="15" customHeight="1" x14ac:dyDescent="0.2">
      <c r="A23" s="138" t="s">
        <v>23</v>
      </c>
      <c r="B23" s="177">
        <v>1439</v>
      </c>
      <c r="C23" s="151">
        <v>183</v>
      </c>
      <c r="D23" s="151">
        <v>201</v>
      </c>
      <c r="E23" s="151">
        <v>371</v>
      </c>
      <c r="F23" s="151">
        <v>684</v>
      </c>
    </row>
    <row r="24" spans="1:6" ht="15" x14ac:dyDescent="0.2">
      <c r="A24" s="138" t="s">
        <v>24</v>
      </c>
      <c r="B24" s="177">
        <v>314</v>
      </c>
      <c r="C24" s="151">
        <v>37</v>
      </c>
      <c r="D24" s="151">
        <v>155</v>
      </c>
      <c r="E24" s="151">
        <v>27</v>
      </c>
      <c r="F24" s="151">
        <v>95</v>
      </c>
    </row>
    <row r="25" spans="1:6" ht="15" x14ac:dyDescent="0.2">
      <c r="A25" s="138" t="s">
        <v>25</v>
      </c>
      <c r="B25" s="177">
        <v>2658</v>
      </c>
      <c r="C25" s="151">
        <v>183</v>
      </c>
      <c r="D25" s="151">
        <v>1284</v>
      </c>
      <c r="E25" s="151">
        <v>83</v>
      </c>
      <c r="F25" s="151">
        <v>1108</v>
      </c>
    </row>
    <row r="26" spans="1:6" ht="15" x14ac:dyDescent="0.2">
      <c r="A26" s="138" t="s">
        <v>26</v>
      </c>
      <c r="B26" s="176">
        <v>24549</v>
      </c>
      <c r="C26" s="150">
        <v>6684</v>
      </c>
      <c r="D26" s="150">
        <v>5765</v>
      </c>
      <c r="E26" s="150">
        <v>5601</v>
      </c>
      <c r="F26" s="150">
        <v>6499</v>
      </c>
    </row>
    <row r="27" spans="1:6" ht="15" x14ac:dyDescent="0.2">
      <c r="A27" s="138" t="s">
        <v>27</v>
      </c>
      <c r="B27" s="177">
        <v>2946</v>
      </c>
      <c r="C27" s="151">
        <v>704</v>
      </c>
      <c r="D27" s="151">
        <v>675</v>
      </c>
      <c r="E27" s="151">
        <v>679</v>
      </c>
      <c r="F27" s="151">
        <v>888</v>
      </c>
    </row>
    <row r="28" spans="1:6" ht="15" x14ac:dyDescent="0.2">
      <c r="A28" s="138" t="s">
        <v>28</v>
      </c>
      <c r="B28" s="177">
        <v>1022</v>
      </c>
      <c r="C28" s="151">
        <v>155</v>
      </c>
      <c r="D28" s="151">
        <v>285</v>
      </c>
      <c r="E28" s="151">
        <v>90</v>
      </c>
      <c r="F28" s="151">
        <v>492</v>
      </c>
    </row>
    <row r="29" spans="1:6" ht="15" x14ac:dyDescent="0.2">
      <c r="A29" s="138" t="s">
        <v>29</v>
      </c>
      <c r="B29" s="177">
        <v>1036</v>
      </c>
      <c r="C29" s="151">
        <v>349</v>
      </c>
      <c r="D29" s="151">
        <v>213</v>
      </c>
      <c r="E29" s="151">
        <v>279</v>
      </c>
      <c r="F29" s="151">
        <v>195</v>
      </c>
    </row>
    <row r="30" spans="1:6" ht="15" x14ac:dyDescent="0.2">
      <c r="A30" s="138" t="s">
        <v>30</v>
      </c>
      <c r="B30" s="177">
        <v>187</v>
      </c>
      <c r="C30" s="151">
        <v>50</v>
      </c>
      <c r="D30" s="151">
        <v>57</v>
      </c>
      <c r="E30" s="151">
        <v>33</v>
      </c>
      <c r="F30" s="151">
        <v>47</v>
      </c>
    </row>
    <row r="31" spans="1:6" ht="15" x14ac:dyDescent="0.2">
      <c r="A31" s="138" t="s">
        <v>31</v>
      </c>
      <c r="B31" s="177">
        <v>153</v>
      </c>
      <c r="C31" s="151">
        <v>16</v>
      </c>
      <c r="D31" s="151">
        <v>49</v>
      </c>
      <c r="E31" s="151">
        <v>23</v>
      </c>
      <c r="F31" s="151">
        <v>65</v>
      </c>
    </row>
    <row r="32" spans="1:6" ht="15" x14ac:dyDescent="0.2">
      <c r="A32" s="138" t="s">
        <v>32</v>
      </c>
      <c r="B32" s="177">
        <v>559</v>
      </c>
      <c r="C32" s="151">
        <v>53</v>
      </c>
      <c r="D32" s="151">
        <v>180</v>
      </c>
      <c r="E32" s="151">
        <v>69</v>
      </c>
      <c r="F32" s="151">
        <v>257</v>
      </c>
    </row>
    <row r="33" spans="1:6" ht="15" x14ac:dyDescent="0.2">
      <c r="A33" s="138" t="s">
        <v>33</v>
      </c>
      <c r="B33" s="177">
        <v>3826</v>
      </c>
      <c r="C33" s="151">
        <v>699</v>
      </c>
      <c r="D33" s="151">
        <v>829</v>
      </c>
      <c r="E33" s="151">
        <v>866</v>
      </c>
      <c r="F33" s="151">
        <v>1432</v>
      </c>
    </row>
    <row r="34" spans="1:6" ht="15" x14ac:dyDescent="0.2">
      <c r="A34" s="138" t="s">
        <v>34</v>
      </c>
      <c r="B34" s="177">
        <v>158</v>
      </c>
      <c r="C34" s="151">
        <v>49</v>
      </c>
      <c r="D34" s="151">
        <v>51</v>
      </c>
      <c r="E34" s="151">
        <v>33</v>
      </c>
      <c r="F34" s="151">
        <v>25</v>
      </c>
    </row>
    <row r="35" spans="1:6" ht="15" x14ac:dyDescent="0.2">
      <c r="A35" s="138" t="s">
        <v>35</v>
      </c>
      <c r="B35" s="177">
        <v>2819</v>
      </c>
      <c r="C35" s="151">
        <v>806</v>
      </c>
      <c r="D35" s="151">
        <v>689</v>
      </c>
      <c r="E35" s="151">
        <v>694</v>
      </c>
      <c r="F35" s="151">
        <v>630</v>
      </c>
    </row>
    <row r="36" spans="1:6" ht="15" customHeight="1" x14ac:dyDescent="0.2">
      <c r="A36" s="138" t="s">
        <v>36</v>
      </c>
      <c r="B36" s="177">
        <v>720</v>
      </c>
      <c r="C36" s="151">
        <v>109</v>
      </c>
      <c r="D36" s="151">
        <v>222</v>
      </c>
      <c r="E36" s="151">
        <v>124</v>
      </c>
      <c r="F36" s="151">
        <v>265</v>
      </c>
    </row>
    <row r="37" spans="1:6" ht="15" customHeight="1" x14ac:dyDescent="0.2">
      <c r="A37" s="138" t="s">
        <v>37</v>
      </c>
      <c r="B37" s="177">
        <v>843</v>
      </c>
      <c r="C37" s="151">
        <v>132</v>
      </c>
      <c r="D37" s="151">
        <v>305</v>
      </c>
      <c r="E37" s="151">
        <v>134</v>
      </c>
      <c r="F37" s="151">
        <v>272</v>
      </c>
    </row>
    <row r="38" spans="1:6" ht="15" x14ac:dyDescent="0.2">
      <c r="A38" s="138" t="s">
        <v>38</v>
      </c>
      <c r="B38" s="177">
        <v>383</v>
      </c>
      <c r="C38" s="151">
        <v>106</v>
      </c>
      <c r="D38" s="151">
        <v>105</v>
      </c>
      <c r="E38" s="151">
        <v>97</v>
      </c>
      <c r="F38" s="151">
        <v>75</v>
      </c>
    </row>
    <row r="39" spans="1:6" ht="15" x14ac:dyDescent="0.2">
      <c r="A39" s="138" t="s">
        <v>39</v>
      </c>
      <c r="B39" s="177">
        <v>2445</v>
      </c>
      <c r="C39" s="151">
        <v>461</v>
      </c>
      <c r="D39" s="151">
        <v>404</v>
      </c>
      <c r="E39" s="151">
        <v>662</v>
      </c>
      <c r="F39" s="151">
        <v>918</v>
      </c>
    </row>
    <row r="40" spans="1:6" ht="15" x14ac:dyDescent="0.2">
      <c r="A40" s="138" t="s">
        <v>40</v>
      </c>
      <c r="B40" s="177">
        <v>1809</v>
      </c>
      <c r="C40" s="151">
        <v>652</v>
      </c>
      <c r="D40" s="151">
        <v>810</v>
      </c>
      <c r="E40" s="151">
        <v>140</v>
      </c>
      <c r="F40" s="151">
        <v>207</v>
      </c>
    </row>
    <row r="41" spans="1:6" ht="15" x14ac:dyDescent="0.2">
      <c r="A41" s="138" t="s">
        <v>41</v>
      </c>
      <c r="B41" s="177">
        <v>1225</v>
      </c>
      <c r="C41" s="151">
        <v>503</v>
      </c>
      <c r="D41" s="151">
        <v>233</v>
      </c>
      <c r="E41" s="151">
        <v>263</v>
      </c>
      <c r="F41" s="151">
        <v>226</v>
      </c>
    </row>
    <row r="42" spans="1:6" ht="15" x14ac:dyDescent="0.2">
      <c r="A42" s="138" t="s">
        <v>42</v>
      </c>
      <c r="B42" s="177">
        <v>1094</v>
      </c>
      <c r="C42" s="151">
        <v>506</v>
      </c>
      <c r="D42" s="151">
        <v>150</v>
      </c>
      <c r="E42" s="151">
        <v>335</v>
      </c>
      <c r="F42" s="151">
        <v>103</v>
      </c>
    </row>
    <row r="43" spans="1:6" ht="15" x14ac:dyDescent="0.2">
      <c r="A43" s="138" t="s">
        <v>43</v>
      </c>
      <c r="B43" s="177">
        <v>1483</v>
      </c>
      <c r="C43" s="151">
        <v>706</v>
      </c>
      <c r="D43" s="151">
        <v>201</v>
      </c>
      <c r="E43" s="151">
        <v>456</v>
      </c>
      <c r="F43" s="151">
        <v>120</v>
      </c>
    </row>
    <row r="44" spans="1:6" ht="15" x14ac:dyDescent="0.2">
      <c r="A44" s="138" t="s">
        <v>44</v>
      </c>
      <c r="B44" s="177">
        <v>607</v>
      </c>
      <c r="C44" s="151">
        <v>150</v>
      </c>
      <c r="D44" s="151">
        <v>150</v>
      </c>
      <c r="E44" s="151">
        <v>140</v>
      </c>
      <c r="F44" s="151">
        <v>167</v>
      </c>
    </row>
    <row r="45" spans="1:6" ht="15" x14ac:dyDescent="0.2">
      <c r="A45" s="138" t="s">
        <v>45</v>
      </c>
      <c r="B45" s="177">
        <v>742</v>
      </c>
      <c r="C45" s="151">
        <v>366</v>
      </c>
      <c r="D45" s="151">
        <v>124</v>
      </c>
      <c r="E45" s="151">
        <v>187</v>
      </c>
      <c r="F45" s="151">
        <v>65</v>
      </c>
    </row>
    <row r="46" spans="1:6" ht="15" x14ac:dyDescent="0.2">
      <c r="A46" s="138" t="s">
        <v>46</v>
      </c>
      <c r="B46" s="177">
        <v>445</v>
      </c>
      <c r="C46" s="151">
        <v>112</v>
      </c>
      <c r="D46" s="151">
        <v>23</v>
      </c>
      <c r="E46" s="151">
        <v>288</v>
      </c>
      <c r="F46" s="151">
        <v>22</v>
      </c>
    </row>
    <row r="47" spans="1:6" ht="15" x14ac:dyDescent="0.2">
      <c r="A47" s="138" t="s">
        <v>47</v>
      </c>
      <c r="B47" s="177">
        <v>47</v>
      </c>
      <c r="C47" s="151" t="s">
        <v>12</v>
      </c>
      <c r="D47" s="151">
        <v>10</v>
      </c>
      <c r="E47" s="151">
        <v>9</v>
      </c>
      <c r="F47" s="151">
        <v>28</v>
      </c>
    </row>
  </sheetData>
  <mergeCells count="7">
    <mergeCell ref="A1:F1"/>
    <mergeCell ref="A2:F2"/>
    <mergeCell ref="A4:F4"/>
    <mergeCell ref="A5:A7"/>
    <mergeCell ref="C6:D6"/>
    <mergeCell ref="E6:F6"/>
    <mergeCell ref="C5:F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47"/>
  <sheetViews>
    <sheetView showGridLines="0" workbookViewId="0">
      <selection activeCell="K37" sqref="K37"/>
    </sheetView>
  </sheetViews>
  <sheetFormatPr baseColWidth="10" defaultColWidth="11.42578125" defaultRowHeight="12.75" x14ac:dyDescent="0.2"/>
  <cols>
    <col min="1" max="1" width="51.7109375" style="3" customWidth="1"/>
    <col min="2" max="2" width="6.7109375" style="1" customWidth="1"/>
    <col min="3" max="3" width="12.85546875" style="1" customWidth="1"/>
    <col min="4" max="4" width="13.85546875" style="1" customWidth="1"/>
    <col min="5" max="5" width="14" style="1" customWidth="1"/>
    <col min="6" max="6" width="15" style="1" customWidth="1"/>
    <col min="7" max="16384" width="11.42578125" style="1"/>
  </cols>
  <sheetData>
    <row r="1" spans="1:6" x14ac:dyDescent="0.2">
      <c r="A1" s="212" t="s">
        <v>321</v>
      </c>
      <c r="B1" s="212"/>
      <c r="C1" s="212"/>
      <c r="D1" s="212"/>
      <c r="E1" s="212"/>
      <c r="F1" s="212"/>
    </row>
    <row r="2" spans="1:6" x14ac:dyDescent="0.2">
      <c r="A2" s="212" t="s">
        <v>1</v>
      </c>
      <c r="B2" s="212"/>
      <c r="C2" s="212"/>
      <c r="D2" s="212"/>
      <c r="E2" s="212"/>
      <c r="F2" s="212"/>
    </row>
    <row r="3" spans="1:6" x14ac:dyDescent="0.2">
      <c r="A3" s="167"/>
      <c r="B3" s="167"/>
      <c r="C3" s="167"/>
      <c r="D3" s="167"/>
      <c r="E3" s="167"/>
      <c r="F3" s="167"/>
    </row>
    <row r="4" spans="1:6" x14ac:dyDescent="0.2">
      <c r="A4" s="208" t="s">
        <v>320</v>
      </c>
      <c r="B4" s="208"/>
      <c r="C4" s="208"/>
      <c r="D4" s="208"/>
      <c r="E4" s="208"/>
      <c r="F4" s="208"/>
    </row>
    <row r="5" spans="1:6" ht="15" customHeight="1" x14ac:dyDescent="0.2">
      <c r="A5" s="210"/>
      <c r="B5" s="174" t="s">
        <v>3</v>
      </c>
      <c r="C5" s="142" t="s">
        <v>199</v>
      </c>
      <c r="D5" s="142"/>
      <c r="E5" s="142"/>
      <c r="F5" s="142"/>
    </row>
    <row r="6" spans="1:6" ht="15" customHeight="1" x14ac:dyDescent="0.2">
      <c r="A6" s="210"/>
      <c r="B6" s="174"/>
      <c r="C6" s="211" t="s">
        <v>4</v>
      </c>
      <c r="D6" s="211"/>
      <c r="E6" s="211" t="s">
        <v>5</v>
      </c>
      <c r="F6" s="211"/>
    </row>
    <row r="7" spans="1:6" ht="15" x14ac:dyDescent="0.2">
      <c r="A7" s="210"/>
      <c r="B7" s="174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5" customHeight="1" x14ac:dyDescent="0.2">
      <c r="A8" s="139" t="s">
        <v>3</v>
      </c>
      <c r="B8" s="176">
        <v>28046</v>
      </c>
      <c r="C8" s="141">
        <v>3483</v>
      </c>
      <c r="D8" s="141">
        <v>8032</v>
      </c>
      <c r="E8" s="141">
        <v>4230</v>
      </c>
      <c r="F8" s="141">
        <v>12301</v>
      </c>
    </row>
    <row r="9" spans="1:6" ht="15" x14ac:dyDescent="0.2">
      <c r="A9" s="139" t="s">
        <v>8</v>
      </c>
      <c r="B9" s="176">
        <v>198</v>
      </c>
      <c r="C9" s="141">
        <v>26</v>
      </c>
      <c r="D9" s="141">
        <v>152</v>
      </c>
      <c r="E9" s="141">
        <v>5</v>
      </c>
      <c r="F9" s="141">
        <v>15</v>
      </c>
    </row>
    <row r="10" spans="1:6" ht="15" x14ac:dyDescent="0.2">
      <c r="A10" s="139" t="s">
        <v>9</v>
      </c>
      <c r="B10" s="177">
        <v>198</v>
      </c>
      <c r="C10" s="146">
        <v>26</v>
      </c>
      <c r="D10" s="146">
        <v>152</v>
      </c>
      <c r="E10" s="146">
        <v>5</v>
      </c>
      <c r="F10" s="146">
        <v>15</v>
      </c>
    </row>
    <row r="11" spans="1:6" ht="15" x14ac:dyDescent="0.2">
      <c r="A11" s="139" t="s">
        <v>10</v>
      </c>
      <c r="B11" s="176">
        <v>13044</v>
      </c>
      <c r="C11" s="141">
        <v>784</v>
      </c>
      <c r="D11" s="141">
        <v>3376</v>
      </c>
      <c r="E11" s="141">
        <v>1613</v>
      </c>
      <c r="F11" s="141">
        <v>7271</v>
      </c>
    </row>
    <row r="12" spans="1:6" ht="15" x14ac:dyDescent="0.2">
      <c r="A12" s="139" t="s">
        <v>11</v>
      </c>
      <c r="B12" s="177">
        <v>43</v>
      </c>
      <c r="C12" s="146">
        <v>2</v>
      </c>
      <c r="D12" s="146">
        <v>20</v>
      </c>
      <c r="E12" s="146" t="s">
        <v>12</v>
      </c>
      <c r="F12" s="146">
        <v>21</v>
      </c>
    </row>
    <row r="13" spans="1:6" ht="15" x14ac:dyDescent="0.2">
      <c r="A13" s="139" t="s">
        <v>13</v>
      </c>
      <c r="B13" s="177">
        <v>1614</v>
      </c>
      <c r="C13" s="146">
        <v>115</v>
      </c>
      <c r="D13" s="146">
        <v>285</v>
      </c>
      <c r="E13" s="146">
        <v>286</v>
      </c>
      <c r="F13" s="146">
        <v>928</v>
      </c>
    </row>
    <row r="14" spans="1:6" ht="15" x14ac:dyDescent="0.2">
      <c r="A14" s="139" t="s">
        <v>14</v>
      </c>
      <c r="B14" s="177">
        <v>41</v>
      </c>
      <c r="C14" s="146">
        <v>16</v>
      </c>
      <c r="D14" s="146">
        <v>6</v>
      </c>
      <c r="E14" s="146">
        <v>12</v>
      </c>
      <c r="F14" s="146">
        <v>7</v>
      </c>
    </row>
    <row r="15" spans="1:6" ht="15" x14ac:dyDescent="0.2">
      <c r="A15" s="139" t="s">
        <v>15</v>
      </c>
      <c r="B15" s="177">
        <v>354</v>
      </c>
      <c r="C15" s="146">
        <v>23</v>
      </c>
      <c r="D15" s="146">
        <v>166</v>
      </c>
      <c r="E15" s="146">
        <v>17</v>
      </c>
      <c r="F15" s="146">
        <v>148</v>
      </c>
    </row>
    <row r="16" spans="1:6" ht="15" x14ac:dyDescent="0.2">
      <c r="A16" s="139" t="s">
        <v>16</v>
      </c>
      <c r="B16" s="177">
        <v>98</v>
      </c>
      <c r="C16" s="146">
        <v>4</v>
      </c>
      <c r="D16" s="146">
        <v>15</v>
      </c>
      <c r="E16" s="146">
        <v>18</v>
      </c>
      <c r="F16" s="146">
        <v>61</v>
      </c>
    </row>
    <row r="17" spans="1:6" ht="15" x14ac:dyDescent="0.2">
      <c r="A17" s="139" t="s">
        <v>17</v>
      </c>
      <c r="B17" s="177">
        <v>422</v>
      </c>
      <c r="C17" s="146">
        <v>77</v>
      </c>
      <c r="D17" s="146">
        <v>98</v>
      </c>
      <c r="E17" s="146">
        <v>113</v>
      </c>
      <c r="F17" s="146">
        <v>134</v>
      </c>
    </row>
    <row r="18" spans="1:6" ht="15" x14ac:dyDescent="0.2">
      <c r="A18" s="139" t="s">
        <v>18</v>
      </c>
      <c r="B18" s="177">
        <v>1078</v>
      </c>
      <c r="C18" s="146">
        <v>68</v>
      </c>
      <c r="D18" s="146">
        <v>361</v>
      </c>
      <c r="E18" s="146">
        <v>72</v>
      </c>
      <c r="F18" s="146">
        <v>577</v>
      </c>
    </row>
    <row r="19" spans="1:6" ht="15" x14ac:dyDescent="0.2">
      <c r="A19" s="139" t="s">
        <v>19</v>
      </c>
      <c r="B19" s="177">
        <v>553</v>
      </c>
      <c r="C19" s="146">
        <v>43</v>
      </c>
      <c r="D19" s="146">
        <v>118</v>
      </c>
      <c r="E19" s="146">
        <v>87</v>
      </c>
      <c r="F19" s="146">
        <v>305</v>
      </c>
    </row>
    <row r="20" spans="1:6" ht="15" x14ac:dyDescent="0.2">
      <c r="A20" s="139" t="s">
        <v>20</v>
      </c>
      <c r="B20" s="177">
        <v>251</v>
      </c>
      <c r="C20" s="146">
        <v>44</v>
      </c>
      <c r="D20" s="146">
        <v>51</v>
      </c>
      <c r="E20" s="146">
        <v>65</v>
      </c>
      <c r="F20" s="146">
        <v>91</v>
      </c>
    </row>
    <row r="21" spans="1:6" ht="15" x14ac:dyDescent="0.2">
      <c r="A21" s="139" t="s">
        <v>21</v>
      </c>
      <c r="B21" s="177">
        <v>2515</v>
      </c>
      <c r="C21" s="146">
        <v>114</v>
      </c>
      <c r="D21" s="146">
        <v>416</v>
      </c>
      <c r="E21" s="146">
        <v>368</v>
      </c>
      <c r="F21" s="146">
        <v>1617</v>
      </c>
    </row>
    <row r="22" spans="1:6" ht="15" x14ac:dyDescent="0.2">
      <c r="A22" s="139" t="s">
        <v>22</v>
      </c>
      <c r="B22" s="177">
        <v>2320</v>
      </c>
      <c r="C22" s="146">
        <v>86</v>
      </c>
      <c r="D22" s="146">
        <v>323</v>
      </c>
      <c r="E22" s="146">
        <v>260</v>
      </c>
      <c r="F22" s="146">
        <v>1651</v>
      </c>
    </row>
    <row r="23" spans="1:6" ht="15" x14ac:dyDescent="0.2">
      <c r="A23" s="139" t="s">
        <v>23</v>
      </c>
      <c r="B23" s="177">
        <v>1209</v>
      </c>
      <c r="C23" s="146">
        <v>111</v>
      </c>
      <c r="D23" s="146">
        <v>183</v>
      </c>
      <c r="E23" s="146">
        <v>265</v>
      </c>
      <c r="F23" s="146">
        <v>650</v>
      </c>
    </row>
    <row r="24" spans="1:6" ht="15" x14ac:dyDescent="0.2">
      <c r="A24" s="139" t="s">
        <v>24</v>
      </c>
      <c r="B24" s="177">
        <v>266</v>
      </c>
      <c r="C24" s="146">
        <v>17</v>
      </c>
      <c r="D24" s="146">
        <v>144</v>
      </c>
      <c r="E24" s="146">
        <v>15</v>
      </c>
      <c r="F24" s="146">
        <v>90</v>
      </c>
    </row>
    <row r="25" spans="1:6" ht="15" x14ac:dyDescent="0.2">
      <c r="A25" s="139" t="s">
        <v>25</v>
      </c>
      <c r="B25" s="177">
        <v>2280</v>
      </c>
      <c r="C25" s="146">
        <v>64</v>
      </c>
      <c r="D25" s="146">
        <v>1190</v>
      </c>
      <c r="E25" s="146">
        <v>35</v>
      </c>
      <c r="F25" s="146">
        <v>991</v>
      </c>
    </row>
    <row r="26" spans="1:6" ht="15" x14ac:dyDescent="0.2">
      <c r="A26" s="139" t="s">
        <v>26</v>
      </c>
      <c r="B26" s="176">
        <v>14804</v>
      </c>
      <c r="C26" s="141">
        <v>2673</v>
      </c>
      <c r="D26" s="141">
        <v>4504</v>
      </c>
      <c r="E26" s="141">
        <v>2612</v>
      </c>
      <c r="F26" s="141">
        <v>5015</v>
      </c>
    </row>
    <row r="27" spans="1:6" ht="15" x14ac:dyDescent="0.2">
      <c r="A27" s="139" t="s">
        <v>27</v>
      </c>
      <c r="B27" s="177">
        <v>1915</v>
      </c>
      <c r="C27" s="146">
        <v>313</v>
      </c>
      <c r="D27" s="146">
        <v>543</v>
      </c>
      <c r="E27" s="146">
        <v>352</v>
      </c>
      <c r="F27" s="146">
        <v>707</v>
      </c>
    </row>
    <row r="28" spans="1:6" ht="15" x14ac:dyDescent="0.2">
      <c r="A28" s="139" t="s">
        <v>28</v>
      </c>
      <c r="B28" s="177">
        <v>738</v>
      </c>
      <c r="C28" s="146">
        <v>44</v>
      </c>
      <c r="D28" s="146">
        <v>216</v>
      </c>
      <c r="E28" s="146">
        <v>47</v>
      </c>
      <c r="F28" s="146">
        <v>431</v>
      </c>
    </row>
    <row r="29" spans="1:6" ht="15" x14ac:dyDescent="0.2">
      <c r="A29" s="139" t="s">
        <v>29</v>
      </c>
      <c r="B29" s="177">
        <v>576</v>
      </c>
      <c r="C29" s="146">
        <v>137</v>
      </c>
      <c r="D29" s="146">
        <v>159</v>
      </c>
      <c r="E29" s="146">
        <v>133</v>
      </c>
      <c r="F29" s="146">
        <v>147</v>
      </c>
    </row>
    <row r="30" spans="1:6" ht="15" x14ac:dyDescent="0.2">
      <c r="A30" s="139" t="s">
        <v>30</v>
      </c>
      <c r="B30" s="177">
        <v>104</v>
      </c>
      <c r="C30" s="146">
        <v>22</v>
      </c>
      <c r="D30" s="146">
        <v>42</v>
      </c>
      <c r="E30" s="146">
        <v>12</v>
      </c>
      <c r="F30" s="146">
        <v>28</v>
      </c>
    </row>
    <row r="31" spans="1:6" ht="15" x14ac:dyDescent="0.2">
      <c r="A31" s="139" t="s">
        <v>31</v>
      </c>
      <c r="B31" s="177">
        <v>128</v>
      </c>
      <c r="C31" s="146">
        <v>12</v>
      </c>
      <c r="D31" s="146">
        <v>46</v>
      </c>
      <c r="E31" s="146">
        <v>11</v>
      </c>
      <c r="F31" s="146">
        <v>59</v>
      </c>
    </row>
    <row r="32" spans="1:6" ht="15" x14ac:dyDescent="0.2">
      <c r="A32" s="139" t="s">
        <v>32</v>
      </c>
      <c r="B32" s="177">
        <v>367</v>
      </c>
      <c r="C32" s="146">
        <v>13</v>
      </c>
      <c r="D32" s="146">
        <v>137</v>
      </c>
      <c r="E32" s="146">
        <v>28</v>
      </c>
      <c r="F32" s="146">
        <v>189</v>
      </c>
    </row>
    <row r="33" spans="1:6" ht="15" x14ac:dyDescent="0.2">
      <c r="A33" s="139" t="s">
        <v>33</v>
      </c>
      <c r="B33" s="177">
        <v>2902</v>
      </c>
      <c r="C33" s="146">
        <v>412</v>
      </c>
      <c r="D33" s="146">
        <v>746</v>
      </c>
      <c r="E33" s="146">
        <v>536</v>
      </c>
      <c r="F33" s="146">
        <v>1208</v>
      </c>
    </row>
    <row r="34" spans="1:6" ht="15" x14ac:dyDescent="0.2">
      <c r="A34" s="139" t="s">
        <v>34</v>
      </c>
      <c r="B34" s="177">
        <v>86</v>
      </c>
      <c r="C34" s="146">
        <v>20</v>
      </c>
      <c r="D34" s="146">
        <v>41</v>
      </c>
      <c r="E34" s="146">
        <v>11</v>
      </c>
      <c r="F34" s="146">
        <v>14</v>
      </c>
    </row>
    <row r="35" spans="1:6" ht="15" x14ac:dyDescent="0.2">
      <c r="A35" s="139" t="s">
        <v>35</v>
      </c>
      <c r="B35" s="177">
        <v>1795</v>
      </c>
      <c r="C35" s="146">
        <v>370</v>
      </c>
      <c r="D35" s="146">
        <v>549</v>
      </c>
      <c r="E35" s="146">
        <v>349</v>
      </c>
      <c r="F35" s="146">
        <v>527</v>
      </c>
    </row>
    <row r="36" spans="1:6" ht="15" x14ac:dyDescent="0.2">
      <c r="A36" s="139" t="s">
        <v>36</v>
      </c>
      <c r="B36" s="177">
        <v>350</v>
      </c>
      <c r="C36" s="146">
        <v>24</v>
      </c>
      <c r="D36" s="146">
        <v>132</v>
      </c>
      <c r="E36" s="146">
        <v>39</v>
      </c>
      <c r="F36" s="146">
        <v>155</v>
      </c>
    </row>
    <row r="37" spans="1:6" ht="15" x14ac:dyDescent="0.2">
      <c r="A37" s="139" t="s">
        <v>37</v>
      </c>
      <c r="B37" s="177">
        <v>542</v>
      </c>
      <c r="C37" s="146">
        <v>46</v>
      </c>
      <c r="D37" s="146">
        <v>228</v>
      </c>
      <c r="E37" s="146">
        <v>65</v>
      </c>
      <c r="F37" s="146">
        <v>203</v>
      </c>
    </row>
    <row r="38" spans="1:6" ht="15" x14ac:dyDescent="0.2">
      <c r="A38" s="139" t="s">
        <v>38</v>
      </c>
      <c r="B38" s="177">
        <v>242</v>
      </c>
      <c r="C38" s="146">
        <v>51</v>
      </c>
      <c r="D38" s="146">
        <v>77</v>
      </c>
      <c r="E38" s="146">
        <v>57</v>
      </c>
      <c r="F38" s="146">
        <v>57</v>
      </c>
    </row>
    <row r="39" spans="1:6" ht="15" x14ac:dyDescent="0.2">
      <c r="A39" s="139" t="s">
        <v>39</v>
      </c>
      <c r="B39" s="177">
        <v>1458</v>
      </c>
      <c r="C39" s="146">
        <v>154</v>
      </c>
      <c r="D39" s="146">
        <v>273</v>
      </c>
      <c r="E39" s="146">
        <v>332</v>
      </c>
      <c r="F39" s="146">
        <v>699</v>
      </c>
    </row>
    <row r="40" spans="1:6" ht="15" x14ac:dyDescent="0.2">
      <c r="A40" s="139" t="s">
        <v>40</v>
      </c>
      <c r="B40" s="177">
        <v>1243</v>
      </c>
      <c r="C40" s="146">
        <v>262</v>
      </c>
      <c r="D40" s="146">
        <v>731</v>
      </c>
      <c r="E40" s="146">
        <v>73</v>
      </c>
      <c r="F40" s="146">
        <v>177</v>
      </c>
    </row>
    <row r="41" spans="1:6" ht="15" x14ac:dyDescent="0.2">
      <c r="A41" s="139" t="s">
        <v>41</v>
      </c>
      <c r="B41" s="177">
        <v>516</v>
      </c>
      <c r="C41" s="146">
        <v>190</v>
      </c>
      <c r="D41" s="146">
        <v>158</v>
      </c>
      <c r="E41" s="146">
        <v>64</v>
      </c>
      <c r="F41" s="146">
        <v>104</v>
      </c>
    </row>
    <row r="42" spans="1:6" ht="15" x14ac:dyDescent="0.2">
      <c r="A42" s="139" t="s">
        <v>42</v>
      </c>
      <c r="B42" s="177">
        <v>459</v>
      </c>
      <c r="C42" s="146">
        <v>180</v>
      </c>
      <c r="D42" s="146">
        <v>105</v>
      </c>
      <c r="E42" s="146">
        <v>119</v>
      </c>
      <c r="F42" s="146">
        <v>55</v>
      </c>
    </row>
    <row r="43" spans="1:6" ht="15" x14ac:dyDescent="0.2">
      <c r="A43" s="139" t="s">
        <v>43</v>
      </c>
      <c r="B43" s="177">
        <v>576</v>
      </c>
      <c r="C43" s="146">
        <v>229</v>
      </c>
      <c r="D43" s="146">
        <v>114</v>
      </c>
      <c r="E43" s="146">
        <v>176</v>
      </c>
      <c r="F43" s="146">
        <v>57</v>
      </c>
    </row>
    <row r="44" spans="1:6" ht="15" x14ac:dyDescent="0.2">
      <c r="A44" s="139" t="s">
        <v>44</v>
      </c>
      <c r="B44" s="177">
        <v>334</v>
      </c>
      <c r="C44" s="146">
        <v>37</v>
      </c>
      <c r="D44" s="146">
        <v>100</v>
      </c>
      <c r="E44" s="146">
        <v>80</v>
      </c>
      <c r="F44" s="146">
        <v>117</v>
      </c>
    </row>
    <row r="45" spans="1:6" ht="15" x14ac:dyDescent="0.2">
      <c r="A45" s="139" t="s">
        <v>45</v>
      </c>
      <c r="B45" s="177">
        <v>367</v>
      </c>
      <c r="C45" s="146">
        <v>137</v>
      </c>
      <c r="D45" s="146">
        <v>86</v>
      </c>
      <c r="E45" s="146">
        <v>99</v>
      </c>
      <c r="F45" s="146">
        <v>45</v>
      </c>
    </row>
    <row r="46" spans="1:6" ht="15" x14ac:dyDescent="0.2">
      <c r="A46" s="139" t="s">
        <v>46</v>
      </c>
      <c r="B46" s="177">
        <v>66</v>
      </c>
      <c r="C46" s="146">
        <v>20</v>
      </c>
      <c r="D46" s="146">
        <v>11</v>
      </c>
      <c r="E46" s="146">
        <v>23</v>
      </c>
      <c r="F46" s="146">
        <v>12</v>
      </c>
    </row>
    <row r="47" spans="1:6" ht="15" x14ac:dyDescent="0.2">
      <c r="A47" s="139" t="s">
        <v>47</v>
      </c>
      <c r="B47" s="177">
        <v>40</v>
      </c>
      <c r="C47" s="146" t="s">
        <v>12</v>
      </c>
      <c r="D47" s="146">
        <v>10</v>
      </c>
      <c r="E47" s="146">
        <v>6</v>
      </c>
      <c r="F47" s="146">
        <v>24</v>
      </c>
    </row>
  </sheetData>
  <mergeCells count="6">
    <mergeCell ref="A2:F2"/>
    <mergeCell ref="A4:F4"/>
    <mergeCell ref="A1:F1"/>
    <mergeCell ref="A5:A7"/>
    <mergeCell ref="C6:D6"/>
    <mergeCell ref="E6:F6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47"/>
  <sheetViews>
    <sheetView showGridLines="0" workbookViewId="0">
      <selection activeCell="I22" sqref="I22"/>
    </sheetView>
  </sheetViews>
  <sheetFormatPr baseColWidth="10" defaultColWidth="11.42578125" defaultRowHeight="12.75" x14ac:dyDescent="0.2"/>
  <cols>
    <col min="1" max="1" width="51.7109375" style="3" customWidth="1"/>
    <col min="2" max="2" width="6.140625" style="1" customWidth="1"/>
    <col min="3" max="3" width="12.85546875" style="1" customWidth="1"/>
    <col min="4" max="4" width="13.85546875" style="1" customWidth="1"/>
    <col min="5" max="5" width="14" style="1" customWidth="1"/>
    <col min="6" max="6" width="15" style="1" customWidth="1"/>
    <col min="7" max="16384" width="11.42578125" style="1"/>
  </cols>
  <sheetData>
    <row r="1" spans="1:6" x14ac:dyDescent="0.2">
      <c r="A1" s="212" t="s">
        <v>323</v>
      </c>
      <c r="B1" s="212"/>
      <c r="C1" s="212"/>
      <c r="D1" s="212"/>
      <c r="E1" s="212"/>
      <c r="F1" s="212"/>
    </row>
    <row r="2" spans="1:6" x14ac:dyDescent="0.2">
      <c r="A2" s="212" t="s">
        <v>1</v>
      </c>
      <c r="B2" s="212"/>
      <c r="C2" s="212"/>
      <c r="D2" s="212"/>
      <c r="E2" s="212"/>
      <c r="F2" s="212"/>
    </row>
    <row r="3" spans="1:6" x14ac:dyDescent="0.2">
      <c r="A3" s="167"/>
      <c r="B3" s="167"/>
      <c r="C3" s="167"/>
      <c r="D3" s="167"/>
      <c r="E3" s="167"/>
      <c r="F3" s="167"/>
    </row>
    <row r="4" spans="1:6" x14ac:dyDescent="0.2">
      <c r="A4" s="208" t="s">
        <v>322</v>
      </c>
      <c r="B4" s="208"/>
      <c r="C4" s="208"/>
      <c r="D4" s="208"/>
      <c r="E4" s="208"/>
      <c r="F4" s="208"/>
    </row>
    <row r="5" spans="1:6" ht="15" customHeight="1" x14ac:dyDescent="0.2">
      <c r="A5" s="210"/>
      <c r="B5" s="174" t="s">
        <v>3</v>
      </c>
      <c r="C5" s="142" t="s">
        <v>199</v>
      </c>
      <c r="D5" s="142"/>
      <c r="E5" s="142"/>
      <c r="F5" s="142"/>
    </row>
    <row r="6" spans="1:6" ht="15" customHeight="1" x14ac:dyDescent="0.2">
      <c r="A6" s="210"/>
      <c r="B6" s="174"/>
      <c r="C6" s="211" t="s">
        <v>4</v>
      </c>
      <c r="D6" s="211"/>
      <c r="E6" s="211" t="s">
        <v>5</v>
      </c>
      <c r="F6" s="211"/>
    </row>
    <row r="7" spans="1:6" ht="15" x14ac:dyDescent="0.2">
      <c r="A7" s="210"/>
      <c r="B7" s="174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5" customHeight="1" x14ac:dyDescent="0.2">
      <c r="A8" s="139" t="s">
        <v>3</v>
      </c>
      <c r="B8" s="176">
        <v>6747</v>
      </c>
      <c r="C8" s="141">
        <v>2553</v>
      </c>
      <c r="D8" s="141">
        <v>887</v>
      </c>
      <c r="E8" s="141">
        <v>2262</v>
      </c>
      <c r="F8" s="141">
        <v>1045</v>
      </c>
    </row>
    <row r="9" spans="1:6" ht="15" x14ac:dyDescent="0.2">
      <c r="A9" s="139" t="s">
        <v>8</v>
      </c>
      <c r="B9" s="176">
        <v>27</v>
      </c>
      <c r="C9" s="141">
        <v>12</v>
      </c>
      <c r="D9" s="141">
        <v>10</v>
      </c>
      <c r="E9" s="141">
        <v>5</v>
      </c>
      <c r="F9" s="141" t="s">
        <v>12</v>
      </c>
    </row>
    <row r="10" spans="1:6" ht="15" x14ac:dyDescent="0.2">
      <c r="A10" s="139" t="s">
        <v>9</v>
      </c>
      <c r="B10" s="177">
        <v>27</v>
      </c>
      <c r="C10" s="146">
        <v>12</v>
      </c>
      <c r="D10" s="146">
        <v>10</v>
      </c>
      <c r="E10" s="146">
        <v>5</v>
      </c>
      <c r="F10" s="146" t="s">
        <v>12</v>
      </c>
    </row>
    <row r="11" spans="1:6" ht="15" x14ac:dyDescent="0.2">
      <c r="A11" s="139" t="s">
        <v>10</v>
      </c>
      <c r="B11" s="176">
        <v>1212</v>
      </c>
      <c r="C11" s="141">
        <v>327</v>
      </c>
      <c r="D11" s="141">
        <v>157</v>
      </c>
      <c r="E11" s="141">
        <v>474</v>
      </c>
      <c r="F11" s="141">
        <v>254</v>
      </c>
    </row>
    <row r="12" spans="1:6" ht="15" x14ac:dyDescent="0.2">
      <c r="A12" s="139" t="s">
        <v>11</v>
      </c>
      <c r="B12" s="177">
        <v>1</v>
      </c>
      <c r="C12" s="146" t="s">
        <v>12</v>
      </c>
      <c r="D12" s="146">
        <v>1</v>
      </c>
      <c r="E12" s="146" t="s">
        <v>12</v>
      </c>
      <c r="F12" s="146" t="s">
        <v>12</v>
      </c>
    </row>
    <row r="13" spans="1:6" ht="15" x14ac:dyDescent="0.2">
      <c r="A13" s="139" t="s">
        <v>13</v>
      </c>
      <c r="B13" s="177">
        <v>120</v>
      </c>
      <c r="C13" s="146">
        <v>31</v>
      </c>
      <c r="D13" s="146">
        <v>6</v>
      </c>
      <c r="E13" s="146">
        <v>63</v>
      </c>
      <c r="F13" s="146">
        <v>20</v>
      </c>
    </row>
    <row r="14" spans="1:6" ht="15" x14ac:dyDescent="0.2">
      <c r="A14" s="139" t="s">
        <v>14</v>
      </c>
      <c r="B14" s="177">
        <v>20</v>
      </c>
      <c r="C14" s="146">
        <v>11</v>
      </c>
      <c r="D14" s="146" t="s">
        <v>12</v>
      </c>
      <c r="E14" s="146">
        <v>8</v>
      </c>
      <c r="F14" s="146">
        <v>1</v>
      </c>
    </row>
    <row r="15" spans="1:6" ht="15" x14ac:dyDescent="0.2">
      <c r="A15" s="139" t="s">
        <v>15</v>
      </c>
      <c r="B15" s="177">
        <v>41</v>
      </c>
      <c r="C15" s="146">
        <v>11</v>
      </c>
      <c r="D15" s="146">
        <v>14</v>
      </c>
      <c r="E15" s="146">
        <v>4</v>
      </c>
      <c r="F15" s="146">
        <v>12</v>
      </c>
    </row>
    <row r="16" spans="1:6" ht="15" x14ac:dyDescent="0.2">
      <c r="A16" s="139" t="s">
        <v>16</v>
      </c>
      <c r="B16" s="177">
        <v>8</v>
      </c>
      <c r="C16" s="146">
        <v>1</v>
      </c>
      <c r="D16" s="146">
        <v>1</v>
      </c>
      <c r="E16" s="146">
        <v>4</v>
      </c>
      <c r="F16" s="146">
        <v>2</v>
      </c>
    </row>
    <row r="17" spans="1:6" ht="15" x14ac:dyDescent="0.2">
      <c r="A17" s="139" t="s">
        <v>17</v>
      </c>
      <c r="B17" s="177">
        <v>69</v>
      </c>
      <c r="C17" s="146">
        <v>33</v>
      </c>
      <c r="D17" s="146">
        <v>1</v>
      </c>
      <c r="E17" s="146">
        <v>31</v>
      </c>
      <c r="F17" s="146">
        <v>4</v>
      </c>
    </row>
    <row r="18" spans="1:6" ht="15" x14ac:dyDescent="0.2">
      <c r="A18" s="139" t="s">
        <v>18</v>
      </c>
      <c r="B18" s="177">
        <v>120</v>
      </c>
      <c r="C18" s="146">
        <v>35</v>
      </c>
      <c r="D18" s="146">
        <v>20</v>
      </c>
      <c r="E18" s="146">
        <v>39</v>
      </c>
      <c r="F18" s="146">
        <v>26</v>
      </c>
    </row>
    <row r="19" spans="1:6" ht="15" x14ac:dyDescent="0.2">
      <c r="A19" s="139" t="s">
        <v>19</v>
      </c>
      <c r="B19" s="177">
        <v>83</v>
      </c>
      <c r="C19" s="146">
        <v>15</v>
      </c>
      <c r="D19" s="146">
        <v>12</v>
      </c>
      <c r="E19" s="146">
        <v>36</v>
      </c>
      <c r="F19" s="146">
        <v>20</v>
      </c>
    </row>
    <row r="20" spans="1:6" ht="15" x14ac:dyDescent="0.2">
      <c r="A20" s="139" t="s">
        <v>20</v>
      </c>
      <c r="B20" s="177">
        <v>28</v>
      </c>
      <c r="C20" s="146">
        <v>8</v>
      </c>
      <c r="D20" s="146">
        <v>1</v>
      </c>
      <c r="E20" s="146">
        <v>14</v>
      </c>
      <c r="F20" s="146">
        <v>5</v>
      </c>
    </row>
    <row r="21" spans="1:6" ht="15" x14ac:dyDescent="0.2">
      <c r="A21" s="139" t="s">
        <v>21</v>
      </c>
      <c r="B21" s="177">
        <v>238</v>
      </c>
      <c r="C21" s="146">
        <v>43</v>
      </c>
      <c r="D21" s="146">
        <v>16</v>
      </c>
      <c r="E21" s="146">
        <v>114</v>
      </c>
      <c r="F21" s="146">
        <v>65</v>
      </c>
    </row>
    <row r="22" spans="1:6" ht="15" x14ac:dyDescent="0.2">
      <c r="A22" s="139" t="s">
        <v>22</v>
      </c>
      <c r="B22" s="177">
        <v>107</v>
      </c>
      <c r="C22" s="146">
        <v>24</v>
      </c>
      <c r="D22" s="146">
        <v>8</v>
      </c>
      <c r="E22" s="146">
        <v>43</v>
      </c>
      <c r="F22" s="146">
        <v>32</v>
      </c>
    </row>
    <row r="23" spans="1:6" ht="15" x14ac:dyDescent="0.2">
      <c r="A23" s="139" t="s">
        <v>23</v>
      </c>
      <c r="B23" s="177">
        <v>175</v>
      </c>
      <c r="C23" s="146">
        <v>49</v>
      </c>
      <c r="D23" s="146">
        <v>11</v>
      </c>
      <c r="E23" s="146">
        <v>89</v>
      </c>
      <c r="F23" s="146">
        <v>26</v>
      </c>
    </row>
    <row r="24" spans="1:6" ht="15" x14ac:dyDescent="0.2">
      <c r="A24" s="139" t="s">
        <v>24</v>
      </c>
      <c r="B24" s="177">
        <v>30</v>
      </c>
      <c r="C24" s="146">
        <v>11</v>
      </c>
      <c r="D24" s="146">
        <v>7</v>
      </c>
      <c r="E24" s="146">
        <v>8</v>
      </c>
      <c r="F24" s="146">
        <v>4</v>
      </c>
    </row>
    <row r="25" spans="1:6" ht="15" x14ac:dyDescent="0.2">
      <c r="A25" s="139" t="s">
        <v>25</v>
      </c>
      <c r="B25" s="177">
        <v>172</v>
      </c>
      <c r="C25" s="146">
        <v>55</v>
      </c>
      <c r="D25" s="146">
        <v>59</v>
      </c>
      <c r="E25" s="146">
        <v>21</v>
      </c>
      <c r="F25" s="146">
        <v>37</v>
      </c>
    </row>
    <row r="26" spans="1:6" ht="15" x14ac:dyDescent="0.2">
      <c r="A26" s="139" t="s">
        <v>26</v>
      </c>
      <c r="B26" s="176">
        <v>5508</v>
      </c>
      <c r="C26" s="141">
        <v>2214</v>
      </c>
      <c r="D26" s="141">
        <v>720</v>
      </c>
      <c r="E26" s="141">
        <v>1783</v>
      </c>
      <c r="F26" s="141">
        <v>791</v>
      </c>
    </row>
    <row r="27" spans="1:6" ht="15" x14ac:dyDescent="0.2">
      <c r="A27" s="139" t="s">
        <v>27</v>
      </c>
      <c r="B27" s="177">
        <v>536</v>
      </c>
      <c r="C27" s="146">
        <v>205</v>
      </c>
      <c r="D27" s="146">
        <v>64</v>
      </c>
      <c r="E27" s="146">
        <v>192</v>
      </c>
      <c r="F27" s="146">
        <v>75</v>
      </c>
    </row>
    <row r="28" spans="1:6" ht="15" x14ac:dyDescent="0.2">
      <c r="A28" s="139" t="s">
        <v>28</v>
      </c>
      <c r="B28" s="177">
        <v>119</v>
      </c>
      <c r="C28" s="146">
        <v>43</v>
      </c>
      <c r="D28" s="146">
        <v>26</v>
      </c>
      <c r="E28" s="146">
        <v>22</v>
      </c>
      <c r="F28" s="146">
        <v>28</v>
      </c>
    </row>
    <row r="29" spans="1:6" ht="15" x14ac:dyDescent="0.2">
      <c r="A29" s="139" t="s">
        <v>29</v>
      </c>
      <c r="B29" s="177">
        <v>247</v>
      </c>
      <c r="C29" s="146">
        <v>110</v>
      </c>
      <c r="D29" s="146">
        <v>24</v>
      </c>
      <c r="E29" s="146">
        <v>91</v>
      </c>
      <c r="F29" s="146">
        <v>22</v>
      </c>
    </row>
    <row r="30" spans="1:6" ht="15" x14ac:dyDescent="0.2">
      <c r="A30" s="139" t="s">
        <v>30</v>
      </c>
      <c r="B30" s="177">
        <v>34</v>
      </c>
      <c r="C30" s="146">
        <v>12</v>
      </c>
      <c r="D30" s="146">
        <v>7</v>
      </c>
      <c r="E30" s="146">
        <v>10</v>
      </c>
      <c r="F30" s="146">
        <v>5</v>
      </c>
    </row>
    <row r="31" spans="1:6" ht="15" x14ac:dyDescent="0.2">
      <c r="A31" s="139" t="s">
        <v>31</v>
      </c>
      <c r="B31" s="177">
        <v>18</v>
      </c>
      <c r="C31" s="146">
        <v>3</v>
      </c>
      <c r="D31" s="146">
        <v>1</v>
      </c>
      <c r="E31" s="146">
        <v>10</v>
      </c>
      <c r="F31" s="146">
        <v>4</v>
      </c>
    </row>
    <row r="32" spans="1:6" ht="15" x14ac:dyDescent="0.2">
      <c r="A32" s="139" t="s">
        <v>32</v>
      </c>
      <c r="B32" s="177">
        <v>115</v>
      </c>
      <c r="C32" s="146">
        <v>23</v>
      </c>
      <c r="D32" s="146">
        <v>27</v>
      </c>
      <c r="E32" s="146">
        <v>26</v>
      </c>
      <c r="F32" s="146">
        <v>39</v>
      </c>
    </row>
    <row r="33" spans="1:6" ht="15" x14ac:dyDescent="0.2">
      <c r="A33" s="139" t="s">
        <v>33</v>
      </c>
      <c r="B33" s="177">
        <v>631</v>
      </c>
      <c r="C33" s="146">
        <v>207</v>
      </c>
      <c r="D33" s="146">
        <v>60</v>
      </c>
      <c r="E33" s="146">
        <v>222</v>
      </c>
      <c r="F33" s="146">
        <v>142</v>
      </c>
    </row>
    <row r="34" spans="1:6" ht="15" x14ac:dyDescent="0.2">
      <c r="A34" s="139" t="s">
        <v>34</v>
      </c>
      <c r="B34" s="177">
        <v>30</v>
      </c>
      <c r="C34" s="146">
        <v>14</v>
      </c>
      <c r="D34" s="146">
        <v>3</v>
      </c>
      <c r="E34" s="146">
        <v>11</v>
      </c>
      <c r="F34" s="146">
        <v>2</v>
      </c>
    </row>
    <row r="35" spans="1:6" ht="15" x14ac:dyDescent="0.2">
      <c r="A35" s="139" t="s">
        <v>35</v>
      </c>
      <c r="B35" s="177">
        <v>662</v>
      </c>
      <c r="C35" s="146">
        <v>269</v>
      </c>
      <c r="D35" s="146">
        <v>99</v>
      </c>
      <c r="E35" s="146">
        <v>224</v>
      </c>
      <c r="F35" s="146">
        <v>70</v>
      </c>
    </row>
    <row r="36" spans="1:6" ht="15" x14ac:dyDescent="0.2">
      <c r="A36" s="139" t="s">
        <v>36</v>
      </c>
      <c r="B36" s="177">
        <v>172</v>
      </c>
      <c r="C36" s="146">
        <v>44</v>
      </c>
      <c r="D36" s="146">
        <v>41</v>
      </c>
      <c r="E36" s="146">
        <v>37</v>
      </c>
      <c r="F36" s="146">
        <v>50</v>
      </c>
    </row>
    <row r="37" spans="1:6" ht="15" x14ac:dyDescent="0.2">
      <c r="A37" s="139" t="s">
        <v>37</v>
      </c>
      <c r="B37" s="177">
        <v>173</v>
      </c>
      <c r="C37" s="146">
        <v>46</v>
      </c>
      <c r="D37" s="146">
        <v>52</v>
      </c>
      <c r="E37" s="146">
        <v>35</v>
      </c>
      <c r="F37" s="146">
        <v>40</v>
      </c>
    </row>
    <row r="38" spans="1:6" ht="15" x14ac:dyDescent="0.2">
      <c r="A38" s="139" t="s">
        <v>38</v>
      </c>
      <c r="B38" s="177">
        <v>88</v>
      </c>
      <c r="C38" s="146">
        <v>31</v>
      </c>
      <c r="D38" s="146">
        <v>17</v>
      </c>
      <c r="E38" s="146">
        <v>24</v>
      </c>
      <c r="F38" s="146">
        <v>16</v>
      </c>
    </row>
    <row r="39" spans="1:6" ht="15" x14ac:dyDescent="0.2">
      <c r="A39" s="139" t="s">
        <v>39</v>
      </c>
      <c r="B39" s="177">
        <v>440</v>
      </c>
      <c r="C39" s="146">
        <v>117</v>
      </c>
      <c r="D39" s="146">
        <v>72</v>
      </c>
      <c r="E39" s="146">
        <v>169</v>
      </c>
      <c r="F39" s="146">
        <v>82</v>
      </c>
    </row>
    <row r="40" spans="1:6" ht="15" x14ac:dyDescent="0.2">
      <c r="A40" s="139" t="s">
        <v>40</v>
      </c>
      <c r="B40" s="177">
        <v>378</v>
      </c>
      <c r="C40" s="146">
        <v>255</v>
      </c>
      <c r="D40" s="146">
        <v>49</v>
      </c>
      <c r="E40" s="146">
        <v>51</v>
      </c>
      <c r="F40" s="146">
        <v>23</v>
      </c>
    </row>
    <row r="41" spans="1:6" ht="15" x14ac:dyDescent="0.2">
      <c r="A41" s="139" t="s">
        <v>41</v>
      </c>
      <c r="B41" s="177">
        <v>388</v>
      </c>
      <c r="C41" s="146">
        <v>162</v>
      </c>
      <c r="D41" s="146">
        <v>38</v>
      </c>
      <c r="E41" s="146">
        <v>115</v>
      </c>
      <c r="F41" s="146">
        <v>73</v>
      </c>
    </row>
    <row r="42" spans="1:6" ht="15" x14ac:dyDescent="0.2">
      <c r="A42" s="139" t="s">
        <v>42</v>
      </c>
      <c r="B42" s="177">
        <v>349</v>
      </c>
      <c r="C42" s="146">
        <v>169</v>
      </c>
      <c r="D42" s="146">
        <v>34</v>
      </c>
      <c r="E42" s="146">
        <v>123</v>
      </c>
      <c r="F42" s="146">
        <v>23</v>
      </c>
    </row>
    <row r="43" spans="1:6" ht="15" x14ac:dyDescent="0.2">
      <c r="A43" s="139" t="s">
        <v>43</v>
      </c>
      <c r="B43" s="177">
        <v>641</v>
      </c>
      <c r="C43" s="146">
        <v>302</v>
      </c>
      <c r="D43" s="146">
        <v>55</v>
      </c>
      <c r="E43" s="146">
        <v>223</v>
      </c>
      <c r="F43" s="146">
        <v>61</v>
      </c>
    </row>
    <row r="44" spans="1:6" ht="15" x14ac:dyDescent="0.2">
      <c r="A44" s="139" t="s">
        <v>44</v>
      </c>
      <c r="B44" s="177">
        <v>141</v>
      </c>
      <c r="C44" s="146">
        <v>54</v>
      </c>
      <c r="D44" s="146">
        <v>31</v>
      </c>
      <c r="E44" s="146">
        <v>35</v>
      </c>
      <c r="F44" s="146">
        <v>21</v>
      </c>
    </row>
    <row r="45" spans="1:6" ht="15" x14ac:dyDescent="0.2">
      <c r="A45" s="139" t="s">
        <v>45</v>
      </c>
      <c r="B45" s="177">
        <v>190</v>
      </c>
      <c r="C45" s="146">
        <v>116</v>
      </c>
      <c r="D45" s="146">
        <v>19</v>
      </c>
      <c r="E45" s="146">
        <v>50</v>
      </c>
      <c r="F45" s="146">
        <v>5</v>
      </c>
    </row>
    <row r="46" spans="1:6" ht="15" x14ac:dyDescent="0.2">
      <c r="A46" s="139" t="s">
        <v>46</v>
      </c>
      <c r="B46" s="177">
        <v>151</v>
      </c>
      <c r="C46" s="146">
        <v>32</v>
      </c>
      <c r="D46" s="146">
        <v>1</v>
      </c>
      <c r="E46" s="146">
        <v>112</v>
      </c>
      <c r="F46" s="146">
        <v>6</v>
      </c>
    </row>
    <row r="47" spans="1:6" ht="15" x14ac:dyDescent="0.2">
      <c r="A47" s="139" t="s">
        <v>47</v>
      </c>
      <c r="B47" s="177">
        <v>5</v>
      </c>
      <c r="C47" s="146" t="s">
        <v>12</v>
      </c>
      <c r="D47" s="146" t="s">
        <v>12</v>
      </c>
      <c r="E47" s="146">
        <v>1</v>
      </c>
      <c r="F47" s="146">
        <v>4</v>
      </c>
    </row>
  </sheetData>
  <mergeCells count="6">
    <mergeCell ref="A2:F2"/>
    <mergeCell ref="A4:F4"/>
    <mergeCell ref="A1:F1"/>
    <mergeCell ref="A5:A7"/>
    <mergeCell ref="C6:D6"/>
    <mergeCell ref="E6:F6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47"/>
  <sheetViews>
    <sheetView showGridLines="0" workbookViewId="0">
      <selection activeCell="L15" sqref="L15"/>
    </sheetView>
  </sheetViews>
  <sheetFormatPr baseColWidth="10" defaultColWidth="11.42578125" defaultRowHeight="12.75" x14ac:dyDescent="0.2"/>
  <cols>
    <col min="1" max="1" width="51.7109375" style="3" customWidth="1"/>
    <col min="2" max="2" width="6.140625" style="1" customWidth="1"/>
    <col min="3" max="3" width="12.85546875" style="1" customWidth="1"/>
    <col min="4" max="4" width="13.85546875" style="1" customWidth="1"/>
    <col min="5" max="5" width="14" style="1" customWidth="1"/>
    <col min="6" max="6" width="15" style="1" customWidth="1"/>
    <col min="7" max="16384" width="11.42578125" style="1"/>
  </cols>
  <sheetData>
    <row r="1" spans="1:6" x14ac:dyDescent="0.2">
      <c r="A1" s="212" t="s">
        <v>325</v>
      </c>
      <c r="B1" s="212"/>
      <c r="C1" s="212"/>
      <c r="D1" s="212"/>
      <c r="E1" s="212"/>
      <c r="F1" s="212"/>
    </row>
    <row r="2" spans="1:6" x14ac:dyDescent="0.2">
      <c r="A2" s="212" t="s">
        <v>1</v>
      </c>
      <c r="B2" s="212"/>
      <c r="C2" s="212"/>
      <c r="D2" s="212"/>
      <c r="E2" s="212"/>
      <c r="F2" s="212"/>
    </row>
    <row r="3" spans="1:6" x14ac:dyDescent="0.2">
      <c r="A3" s="167"/>
      <c r="B3" s="167"/>
      <c r="C3" s="167"/>
      <c r="D3" s="167"/>
      <c r="E3" s="167"/>
      <c r="F3" s="167"/>
    </row>
    <row r="4" spans="1:6" x14ac:dyDescent="0.2">
      <c r="A4" s="208" t="s">
        <v>324</v>
      </c>
      <c r="B4" s="208"/>
      <c r="C4" s="208"/>
      <c r="D4" s="208"/>
      <c r="E4" s="208"/>
      <c r="F4" s="208"/>
    </row>
    <row r="5" spans="1:6" ht="15" customHeight="1" x14ac:dyDescent="0.2">
      <c r="A5" s="210"/>
      <c r="B5" s="174" t="s">
        <v>3</v>
      </c>
      <c r="C5" s="142" t="s">
        <v>199</v>
      </c>
      <c r="D5" s="142"/>
      <c r="E5" s="142"/>
      <c r="F5" s="142"/>
    </row>
    <row r="6" spans="1:6" ht="15" customHeight="1" x14ac:dyDescent="0.2">
      <c r="A6" s="210"/>
      <c r="B6" s="174"/>
      <c r="C6" s="211" t="s">
        <v>4</v>
      </c>
      <c r="D6" s="211"/>
      <c r="E6" s="211" t="s">
        <v>5</v>
      </c>
      <c r="F6" s="211"/>
    </row>
    <row r="7" spans="1:6" ht="15" x14ac:dyDescent="0.2">
      <c r="A7" s="210"/>
      <c r="B7" s="174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5" customHeight="1" x14ac:dyDescent="0.2">
      <c r="A8" s="139" t="s">
        <v>3</v>
      </c>
      <c r="B8" s="176">
        <v>6991</v>
      </c>
      <c r="C8" s="141">
        <v>3079</v>
      </c>
      <c r="D8" s="141">
        <v>1313</v>
      </c>
      <c r="E8" s="141">
        <v>1623</v>
      </c>
      <c r="F8" s="141">
        <v>976</v>
      </c>
    </row>
    <row r="9" spans="1:6" ht="15" x14ac:dyDescent="0.2">
      <c r="A9" s="139" t="s">
        <v>8</v>
      </c>
      <c r="B9" s="176">
        <v>49</v>
      </c>
      <c r="C9" s="141">
        <v>19</v>
      </c>
      <c r="D9" s="141">
        <v>18</v>
      </c>
      <c r="E9" s="141">
        <v>3</v>
      </c>
      <c r="F9" s="141">
        <v>9</v>
      </c>
    </row>
    <row r="10" spans="1:6" ht="15" x14ac:dyDescent="0.2">
      <c r="A10" s="139" t="s">
        <v>9</v>
      </c>
      <c r="B10" s="177">
        <v>49</v>
      </c>
      <c r="C10" s="146">
        <v>19</v>
      </c>
      <c r="D10" s="146">
        <v>18</v>
      </c>
      <c r="E10" s="146">
        <v>3</v>
      </c>
      <c r="F10" s="146">
        <v>9</v>
      </c>
    </row>
    <row r="11" spans="1:6" ht="15" x14ac:dyDescent="0.2">
      <c r="A11" s="139" t="s">
        <v>10</v>
      </c>
      <c r="B11" s="176">
        <v>730</v>
      </c>
      <c r="C11" s="141">
        <v>276</v>
      </c>
      <c r="D11" s="141">
        <v>147</v>
      </c>
      <c r="E11" s="141">
        <v>157</v>
      </c>
      <c r="F11" s="141">
        <v>150</v>
      </c>
    </row>
    <row r="12" spans="1:6" ht="15" x14ac:dyDescent="0.2">
      <c r="A12" s="139" t="s">
        <v>11</v>
      </c>
      <c r="B12" s="177">
        <v>3</v>
      </c>
      <c r="C12" s="146">
        <v>2</v>
      </c>
      <c r="D12" s="146">
        <v>1</v>
      </c>
      <c r="E12" s="146" t="s">
        <v>12</v>
      </c>
      <c r="F12" s="146" t="s">
        <v>12</v>
      </c>
    </row>
    <row r="13" spans="1:6" ht="15" x14ac:dyDescent="0.2">
      <c r="A13" s="139" t="s">
        <v>13</v>
      </c>
      <c r="B13" s="177">
        <v>60</v>
      </c>
      <c r="C13" s="146">
        <v>23</v>
      </c>
      <c r="D13" s="146">
        <v>4</v>
      </c>
      <c r="E13" s="146">
        <v>27</v>
      </c>
      <c r="F13" s="146">
        <v>6</v>
      </c>
    </row>
    <row r="14" spans="1:6" ht="15" x14ac:dyDescent="0.2">
      <c r="A14" s="139" t="s">
        <v>14</v>
      </c>
      <c r="B14" s="177">
        <v>36</v>
      </c>
      <c r="C14" s="146">
        <v>17</v>
      </c>
      <c r="D14" s="146">
        <v>5</v>
      </c>
      <c r="E14" s="146">
        <v>4</v>
      </c>
      <c r="F14" s="146">
        <v>10</v>
      </c>
    </row>
    <row r="15" spans="1:6" ht="15" x14ac:dyDescent="0.2">
      <c r="A15" s="139" t="s">
        <v>15</v>
      </c>
      <c r="B15" s="177">
        <v>63</v>
      </c>
      <c r="C15" s="146">
        <v>34</v>
      </c>
      <c r="D15" s="146">
        <v>12</v>
      </c>
      <c r="E15" s="146">
        <v>9</v>
      </c>
      <c r="F15" s="146">
        <v>8</v>
      </c>
    </row>
    <row r="16" spans="1:6" ht="15" x14ac:dyDescent="0.2">
      <c r="A16" s="139" t="s">
        <v>16</v>
      </c>
      <c r="B16" s="177">
        <v>4</v>
      </c>
      <c r="C16" s="146">
        <v>2</v>
      </c>
      <c r="D16" s="146" t="s">
        <v>12</v>
      </c>
      <c r="E16" s="146">
        <v>2</v>
      </c>
      <c r="F16" s="146" t="s">
        <v>12</v>
      </c>
    </row>
    <row r="17" spans="1:6" ht="15" x14ac:dyDescent="0.2">
      <c r="A17" s="139" t="s">
        <v>17</v>
      </c>
      <c r="B17" s="177">
        <v>18</v>
      </c>
      <c r="C17" s="146">
        <v>9</v>
      </c>
      <c r="D17" s="146">
        <v>3</v>
      </c>
      <c r="E17" s="146">
        <v>4</v>
      </c>
      <c r="F17" s="146">
        <v>2</v>
      </c>
    </row>
    <row r="18" spans="1:6" ht="15" x14ac:dyDescent="0.2">
      <c r="A18" s="139" t="s">
        <v>18</v>
      </c>
      <c r="B18" s="177">
        <v>68</v>
      </c>
      <c r="C18" s="146">
        <v>22</v>
      </c>
      <c r="D18" s="146">
        <v>16</v>
      </c>
      <c r="E18" s="146">
        <v>20</v>
      </c>
      <c r="F18" s="146">
        <v>10</v>
      </c>
    </row>
    <row r="19" spans="1:6" ht="15" x14ac:dyDescent="0.2">
      <c r="A19" s="139" t="s">
        <v>19</v>
      </c>
      <c r="B19" s="177">
        <v>31</v>
      </c>
      <c r="C19" s="146">
        <v>11</v>
      </c>
      <c r="D19" s="146">
        <v>3</v>
      </c>
      <c r="E19" s="146">
        <v>9</v>
      </c>
      <c r="F19" s="146">
        <v>8</v>
      </c>
    </row>
    <row r="20" spans="1:6" ht="15" x14ac:dyDescent="0.2">
      <c r="A20" s="139" t="s">
        <v>20</v>
      </c>
      <c r="B20" s="177">
        <v>6</v>
      </c>
      <c r="C20" s="146">
        <v>3</v>
      </c>
      <c r="D20" s="146">
        <v>1</v>
      </c>
      <c r="E20" s="146">
        <v>2</v>
      </c>
      <c r="F20" s="146" t="s">
        <v>12</v>
      </c>
    </row>
    <row r="21" spans="1:6" ht="15" x14ac:dyDescent="0.2">
      <c r="A21" s="139" t="s">
        <v>21</v>
      </c>
      <c r="B21" s="177">
        <v>70</v>
      </c>
      <c r="C21" s="146">
        <v>24</v>
      </c>
      <c r="D21" s="146">
        <v>12</v>
      </c>
      <c r="E21" s="146">
        <v>24</v>
      </c>
      <c r="F21" s="146">
        <v>10</v>
      </c>
    </row>
    <row r="22" spans="1:6" ht="15" x14ac:dyDescent="0.2">
      <c r="A22" s="139" t="s">
        <v>22</v>
      </c>
      <c r="B22" s="177">
        <v>13</v>
      </c>
      <c r="C22" s="146">
        <v>2</v>
      </c>
      <c r="D22" s="146">
        <v>4</v>
      </c>
      <c r="E22" s="146">
        <v>3</v>
      </c>
      <c r="F22" s="146">
        <v>4</v>
      </c>
    </row>
    <row r="23" spans="1:6" ht="15" x14ac:dyDescent="0.2">
      <c r="A23" s="139" t="s">
        <v>23</v>
      </c>
      <c r="B23" s="177">
        <v>65</v>
      </c>
      <c r="C23" s="146">
        <v>29</v>
      </c>
      <c r="D23" s="146">
        <v>11</v>
      </c>
      <c r="E23" s="146">
        <v>17</v>
      </c>
      <c r="F23" s="146">
        <v>8</v>
      </c>
    </row>
    <row r="24" spans="1:6" ht="15" x14ac:dyDescent="0.2">
      <c r="A24" s="139" t="s">
        <v>24</v>
      </c>
      <c r="B24" s="177">
        <v>23</v>
      </c>
      <c r="C24" s="146">
        <v>10</v>
      </c>
      <c r="D24" s="146">
        <v>8</v>
      </c>
      <c r="E24" s="146">
        <v>4</v>
      </c>
      <c r="F24" s="146">
        <v>1</v>
      </c>
    </row>
    <row r="25" spans="1:6" ht="15" x14ac:dyDescent="0.2">
      <c r="A25" s="139" t="s">
        <v>25</v>
      </c>
      <c r="B25" s="177">
        <v>270</v>
      </c>
      <c r="C25" s="146">
        <v>88</v>
      </c>
      <c r="D25" s="146">
        <v>67</v>
      </c>
      <c r="E25" s="146">
        <v>32</v>
      </c>
      <c r="F25" s="146">
        <v>83</v>
      </c>
    </row>
    <row r="26" spans="1:6" ht="15" x14ac:dyDescent="0.2">
      <c r="A26" s="139" t="s">
        <v>26</v>
      </c>
      <c r="B26" s="176">
        <v>6212</v>
      </c>
      <c r="C26" s="141">
        <v>2784</v>
      </c>
      <c r="D26" s="141">
        <v>1148</v>
      </c>
      <c r="E26" s="141">
        <v>1463</v>
      </c>
      <c r="F26" s="141">
        <v>817</v>
      </c>
    </row>
    <row r="27" spans="1:6" ht="15" x14ac:dyDescent="0.2">
      <c r="A27" s="139" t="s">
        <v>27</v>
      </c>
      <c r="B27" s="177">
        <v>694</v>
      </c>
      <c r="C27" s="146">
        <v>284</v>
      </c>
      <c r="D27" s="146">
        <v>134</v>
      </c>
      <c r="E27" s="146">
        <v>157</v>
      </c>
      <c r="F27" s="146">
        <v>119</v>
      </c>
    </row>
    <row r="28" spans="1:6" ht="15" x14ac:dyDescent="0.2">
      <c r="A28" s="139" t="s">
        <v>28</v>
      </c>
      <c r="B28" s="177">
        <v>226</v>
      </c>
      <c r="C28" s="146">
        <v>91</v>
      </c>
      <c r="D28" s="146">
        <v>77</v>
      </c>
      <c r="E28" s="146">
        <v>22</v>
      </c>
      <c r="F28" s="146">
        <v>36</v>
      </c>
    </row>
    <row r="29" spans="1:6" ht="15" x14ac:dyDescent="0.2">
      <c r="A29" s="139" t="s">
        <v>29</v>
      </c>
      <c r="B29" s="177">
        <v>330</v>
      </c>
      <c r="C29" s="146">
        <v>178</v>
      </c>
      <c r="D29" s="146">
        <v>57</v>
      </c>
      <c r="E29" s="146">
        <v>66</v>
      </c>
      <c r="F29" s="146">
        <v>29</v>
      </c>
    </row>
    <row r="30" spans="1:6" ht="15" x14ac:dyDescent="0.2">
      <c r="A30" s="139" t="s">
        <v>30</v>
      </c>
      <c r="B30" s="177">
        <v>76</v>
      </c>
      <c r="C30" s="146">
        <v>31</v>
      </c>
      <c r="D30" s="146">
        <v>15</v>
      </c>
      <c r="E30" s="146">
        <v>14</v>
      </c>
      <c r="F30" s="146">
        <v>16</v>
      </c>
    </row>
    <row r="31" spans="1:6" ht="15" x14ac:dyDescent="0.2">
      <c r="A31" s="139" t="s">
        <v>31</v>
      </c>
      <c r="B31" s="177">
        <v>8</v>
      </c>
      <c r="C31" s="146">
        <v>2</v>
      </c>
      <c r="D31" s="146">
        <v>2</v>
      </c>
      <c r="E31" s="146">
        <v>2</v>
      </c>
      <c r="F31" s="146">
        <v>2</v>
      </c>
    </row>
    <row r="32" spans="1:6" ht="15" x14ac:dyDescent="0.2">
      <c r="A32" s="139" t="s">
        <v>32</v>
      </c>
      <c r="B32" s="177">
        <v>119</v>
      </c>
      <c r="C32" s="146">
        <v>26</v>
      </c>
      <c r="D32" s="146">
        <v>42</v>
      </c>
      <c r="E32" s="146">
        <v>19</v>
      </c>
      <c r="F32" s="146">
        <v>32</v>
      </c>
    </row>
    <row r="33" spans="1:6" ht="15" x14ac:dyDescent="0.2">
      <c r="A33" s="139" t="s">
        <v>33</v>
      </c>
      <c r="B33" s="177">
        <v>382</v>
      </c>
      <c r="C33" s="146">
        <v>113</v>
      </c>
      <c r="D33" s="146">
        <v>41</v>
      </c>
      <c r="E33" s="146">
        <v>126</v>
      </c>
      <c r="F33" s="146">
        <v>102</v>
      </c>
    </row>
    <row r="34" spans="1:6" ht="15" x14ac:dyDescent="0.2">
      <c r="A34" s="139" t="s">
        <v>34</v>
      </c>
      <c r="B34" s="177">
        <v>85</v>
      </c>
      <c r="C34" s="146">
        <v>34</v>
      </c>
      <c r="D34" s="146">
        <v>24</v>
      </c>
      <c r="E34" s="146">
        <v>17</v>
      </c>
      <c r="F34" s="146">
        <v>10</v>
      </c>
    </row>
    <row r="35" spans="1:6" ht="15" x14ac:dyDescent="0.2">
      <c r="A35" s="139" t="s">
        <v>35</v>
      </c>
      <c r="B35" s="177">
        <v>525</v>
      </c>
      <c r="C35" s="146">
        <v>247</v>
      </c>
      <c r="D35" s="146">
        <v>93</v>
      </c>
      <c r="E35" s="146">
        <v>144</v>
      </c>
      <c r="F35" s="146">
        <v>41</v>
      </c>
    </row>
    <row r="36" spans="1:6" ht="15" x14ac:dyDescent="0.2">
      <c r="A36" s="139" t="s">
        <v>36</v>
      </c>
      <c r="B36" s="177">
        <v>286</v>
      </c>
      <c r="C36" s="146">
        <v>75</v>
      </c>
      <c r="D36" s="146">
        <v>84</v>
      </c>
      <c r="E36" s="146">
        <v>55</v>
      </c>
      <c r="F36" s="146">
        <v>72</v>
      </c>
    </row>
    <row r="37" spans="1:6" ht="15" x14ac:dyDescent="0.2">
      <c r="A37" s="139" t="s">
        <v>37</v>
      </c>
      <c r="B37" s="177">
        <v>182</v>
      </c>
      <c r="C37" s="146">
        <v>71</v>
      </c>
      <c r="D37" s="146">
        <v>35</v>
      </c>
      <c r="E37" s="146">
        <v>40</v>
      </c>
      <c r="F37" s="146">
        <v>36</v>
      </c>
    </row>
    <row r="38" spans="1:6" ht="15" x14ac:dyDescent="0.2">
      <c r="A38" s="139" t="s">
        <v>38</v>
      </c>
      <c r="B38" s="177">
        <v>89</v>
      </c>
      <c r="C38" s="146">
        <v>43</v>
      </c>
      <c r="D38" s="146">
        <v>25</v>
      </c>
      <c r="E38" s="146">
        <v>18</v>
      </c>
      <c r="F38" s="146">
        <v>3</v>
      </c>
    </row>
    <row r="39" spans="1:6" ht="15" x14ac:dyDescent="0.2">
      <c r="A39" s="139" t="s">
        <v>39</v>
      </c>
      <c r="B39" s="177">
        <v>754</v>
      </c>
      <c r="C39" s="146">
        <v>281</v>
      </c>
      <c r="D39" s="146">
        <v>141</v>
      </c>
      <c r="E39" s="146">
        <v>177</v>
      </c>
      <c r="F39" s="146">
        <v>155</v>
      </c>
    </row>
    <row r="40" spans="1:6" ht="15" x14ac:dyDescent="0.2">
      <c r="A40" s="139" t="s">
        <v>40</v>
      </c>
      <c r="B40" s="177">
        <v>288</v>
      </c>
      <c r="C40" s="146">
        <v>177</v>
      </c>
      <c r="D40" s="146">
        <v>84</v>
      </c>
      <c r="E40" s="146">
        <v>18</v>
      </c>
      <c r="F40" s="146">
        <v>9</v>
      </c>
    </row>
    <row r="41" spans="1:6" ht="15" x14ac:dyDescent="0.2">
      <c r="A41" s="139" t="s">
        <v>41</v>
      </c>
      <c r="B41" s="177">
        <v>507</v>
      </c>
      <c r="C41" s="146">
        <v>241</v>
      </c>
      <c r="D41" s="146">
        <v>78</v>
      </c>
      <c r="E41" s="146">
        <v>122</v>
      </c>
      <c r="F41" s="146">
        <v>66</v>
      </c>
    </row>
    <row r="42" spans="1:6" ht="15" x14ac:dyDescent="0.2">
      <c r="A42" s="139" t="s">
        <v>42</v>
      </c>
      <c r="B42" s="177">
        <v>387</v>
      </c>
      <c r="C42" s="146">
        <v>232</v>
      </c>
      <c r="D42" s="146">
        <v>22</v>
      </c>
      <c r="E42" s="146">
        <v>107</v>
      </c>
      <c r="F42" s="146">
        <v>26</v>
      </c>
    </row>
    <row r="43" spans="1:6" ht="15" x14ac:dyDescent="0.2">
      <c r="A43" s="139" t="s">
        <v>43</v>
      </c>
      <c r="B43" s="177">
        <v>337</v>
      </c>
      <c r="C43" s="146">
        <v>231</v>
      </c>
      <c r="D43" s="146">
        <v>43</v>
      </c>
      <c r="E43" s="146">
        <v>60</v>
      </c>
      <c r="F43" s="146">
        <v>3</v>
      </c>
    </row>
    <row r="44" spans="1:6" ht="15" x14ac:dyDescent="0.2">
      <c r="A44" s="139" t="s">
        <v>44</v>
      </c>
      <c r="B44" s="177">
        <v>265</v>
      </c>
      <c r="C44" s="146">
        <v>110</v>
      </c>
      <c r="D44" s="146">
        <v>87</v>
      </c>
      <c r="E44" s="146">
        <v>30</v>
      </c>
      <c r="F44" s="146">
        <v>38</v>
      </c>
    </row>
    <row r="45" spans="1:6" ht="15" x14ac:dyDescent="0.2">
      <c r="A45" s="139" t="s">
        <v>45</v>
      </c>
      <c r="B45" s="177">
        <v>276</v>
      </c>
      <c r="C45" s="146">
        <v>174</v>
      </c>
      <c r="D45" s="146">
        <v>41</v>
      </c>
      <c r="E45" s="146">
        <v>43</v>
      </c>
      <c r="F45" s="146">
        <v>18</v>
      </c>
    </row>
    <row r="46" spans="1:6" ht="15" x14ac:dyDescent="0.2">
      <c r="A46" s="139" t="s">
        <v>46</v>
      </c>
      <c r="B46" s="177">
        <v>394</v>
      </c>
      <c r="C46" s="146">
        <v>143</v>
      </c>
      <c r="D46" s="146">
        <v>23</v>
      </c>
      <c r="E46" s="146">
        <v>224</v>
      </c>
      <c r="F46" s="146">
        <v>4</v>
      </c>
    </row>
    <row r="47" spans="1:6" ht="15" x14ac:dyDescent="0.2">
      <c r="A47" s="139" t="s">
        <v>47</v>
      </c>
      <c r="B47" s="177">
        <v>2</v>
      </c>
      <c r="C47" s="146" t="s">
        <v>12</v>
      </c>
      <c r="D47" s="146" t="s">
        <v>12</v>
      </c>
      <c r="E47" s="146">
        <v>2</v>
      </c>
      <c r="F47" s="146" t="s">
        <v>12</v>
      </c>
    </row>
  </sheetData>
  <mergeCells count="6">
    <mergeCell ref="A1:F1"/>
    <mergeCell ref="A2:F2"/>
    <mergeCell ref="A4:F4"/>
    <mergeCell ref="A5:A7"/>
    <mergeCell ref="C6:D6"/>
    <mergeCell ref="E6:F6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showGridLines="0" workbookViewId="0">
      <selection activeCell="A5" sqref="A5:A8"/>
    </sheetView>
  </sheetViews>
  <sheetFormatPr baseColWidth="10" defaultColWidth="11.42578125" defaultRowHeight="12.75" x14ac:dyDescent="0.2"/>
  <cols>
    <col min="1" max="1" width="52.85546875" style="3" customWidth="1"/>
    <col min="2" max="2" width="6.7109375" style="1" customWidth="1"/>
    <col min="3" max="3" width="8.140625" style="1" customWidth="1"/>
    <col min="4" max="4" width="8.7109375" style="1" customWidth="1"/>
    <col min="5" max="5" width="8.140625" style="1" customWidth="1"/>
    <col min="6" max="6" width="8.7109375" style="1" customWidth="1"/>
    <col min="7" max="7" width="8.140625" style="1" customWidth="1"/>
    <col min="8" max="8" width="8.7109375" style="1" customWidth="1"/>
    <col min="9" max="9" width="8.140625" style="1" customWidth="1"/>
    <col min="10" max="10" width="8.7109375" style="1" customWidth="1"/>
    <col min="11" max="16384" width="11.42578125" style="1"/>
  </cols>
  <sheetData>
    <row r="1" spans="1:10" x14ac:dyDescent="0.2">
      <c r="A1" s="212" t="s">
        <v>200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</row>
    <row r="4" spans="1:10" x14ac:dyDescent="0.2">
      <c r="A4" s="208" t="s">
        <v>326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 x14ac:dyDescent="0.2">
      <c r="A5" s="210"/>
      <c r="B5" s="174" t="s">
        <v>3</v>
      </c>
      <c r="C5" s="215" t="s">
        <v>199</v>
      </c>
      <c r="D5" s="215"/>
      <c r="E5" s="215"/>
      <c r="F5" s="215"/>
      <c r="G5" s="215"/>
      <c r="H5" s="215"/>
      <c r="I5" s="215"/>
      <c r="J5" s="215"/>
    </row>
    <row r="6" spans="1:10" ht="15" customHeight="1" x14ac:dyDescent="0.2">
      <c r="A6" s="210"/>
      <c r="B6" s="174"/>
      <c r="C6" s="213" t="s">
        <v>166</v>
      </c>
      <c r="D6" s="213"/>
      <c r="E6" s="213" t="s">
        <v>167</v>
      </c>
      <c r="F6" s="213"/>
      <c r="G6" s="213"/>
      <c r="H6" s="213"/>
      <c r="I6" s="213"/>
      <c r="J6" s="213"/>
    </row>
    <row r="7" spans="1:10" ht="15" customHeight="1" x14ac:dyDescent="0.2">
      <c r="A7" s="210"/>
      <c r="B7" s="174"/>
      <c r="C7" s="210" t="s">
        <v>54</v>
      </c>
      <c r="D7" s="210"/>
      <c r="E7" s="210" t="s">
        <v>55</v>
      </c>
      <c r="F7" s="210"/>
      <c r="G7" s="210" t="s">
        <v>168</v>
      </c>
      <c r="H7" s="210"/>
      <c r="I7" s="210" t="s">
        <v>169</v>
      </c>
      <c r="J7" s="210"/>
    </row>
    <row r="8" spans="1:10" ht="15" x14ac:dyDescent="0.2">
      <c r="A8" s="210"/>
      <c r="B8" s="174"/>
      <c r="C8" s="142" t="s">
        <v>6</v>
      </c>
      <c r="D8" s="142" t="s">
        <v>7</v>
      </c>
      <c r="E8" s="142" t="s">
        <v>6</v>
      </c>
      <c r="F8" s="142" t="s">
        <v>7</v>
      </c>
      <c r="G8" s="142" t="s">
        <v>6</v>
      </c>
      <c r="H8" s="142" t="s">
        <v>7</v>
      </c>
      <c r="I8" s="142" t="s">
        <v>6</v>
      </c>
      <c r="J8" s="142" t="s">
        <v>7</v>
      </c>
    </row>
    <row r="9" spans="1:10" ht="15" customHeight="1" x14ac:dyDescent="0.2">
      <c r="A9" s="139" t="s">
        <v>3</v>
      </c>
      <c r="B9" s="176">
        <v>41784</v>
      </c>
      <c r="C9" s="141">
        <v>5927</v>
      </c>
      <c r="D9" s="141">
        <v>6870</v>
      </c>
      <c r="E9" s="141">
        <v>3691</v>
      </c>
      <c r="F9" s="141">
        <v>5380</v>
      </c>
      <c r="G9" s="141">
        <v>6746</v>
      </c>
      <c r="H9" s="141">
        <v>11363</v>
      </c>
      <c r="I9" s="141">
        <v>866</v>
      </c>
      <c r="J9" s="141">
        <v>941</v>
      </c>
    </row>
    <row r="10" spans="1:10" ht="15" x14ac:dyDescent="0.2">
      <c r="A10" s="139" t="s">
        <v>8</v>
      </c>
      <c r="B10" s="176">
        <v>274</v>
      </c>
      <c r="C10" s="141">
        <v>32</v>
      </c>
      <c r="D10" s="141">
        <v>137</v>
      </c>
      <c r="E10" s="141">
        <v>17</v>
      </c>
      <c r="F10" s="141">
        <v>21</v>
      </c>
      <c r="G10" s="141">
        <v>8</v>
      </c>
      <c r="H10" s="141">
        <v>13</v>
      </c>
      <c r="I10" s="141">
        <v>13</v>
      </c>
      <c r="J10" s="141">
        <v>33</v>
      </c>
    </row>
    <row r="11" spans="1:10" ht="15" x14ac:dyDescent="0.2">
      <c r="A11" s="139" t="s">
        <v>9</v>
      </c>
      <c r="B11" s="177">
        <v>274</v>
      </c>
      <c r="C11" s="146">
        <v>32</v>
      </c>
      <c r="D11" s="146">
        <v>137</v>
      </c>
      <c r="E11" s="146">
        <v>17</v>
      </c>
      <c r="F11" s="146">
        <v>21</v>
      </c>
      <c r="G11" s="146">
        <v>8</v>
      </c>
      <c r="H11" s="146">
        <v>13</v>
      </c>
      <c r="I11" s="146">
        <v>13</v>
      </c>
      <c r="J11" s="146">
        <v>33</v>
      </c>
    </row>
    <row r="12" spans="1:10" ht="15" x14ac:dyDescent="0.2">
      <c r="A12" s="139" t="s">
        <v>10</v>
      </c>
      <c r="B12" s="176">
        <v>14986</v>
      </c>
      <c r="C12" s="141">
        <v>805</v>
      </c>
      <c r="D12" s="141">
        <v>2188</v>
      </c>
      <c r="E12" s="141">
        <v>753</v>
      </c>
      <c r="F12" s="141">
        <v>2151</v>
      </c>
      <c r="G12" s="141">
        <v>1856</v>
      </c>
      <c r="H12" s="141">
        <v>6433</v>
      </c>
      <c r="I12" s="141">
        <v>217</v>
      </c>
      <c r="J12" s="141">
        <v>583</v>
      </c>
    </row>
    <row r="13" spans="1:10" ht="15" x14ac:dyDescent="0.2">
      <c r="A13" s="139" t="s">
        <v>11</v>
      </c>
      <c r="B13" s="177">
        <v>47</v>
      </c>
      <c r="C13" s="146">
        <v>3</v>
      </c>
      <c r="D13" s="146">
        <v>16</v>
      </c>
      <c r="E13" s="146" t="s">
        <v>12</v>
      </c>
      <c r="F13" s="146">
        <v>6</v>
      </c>
      <c r="G13" s="146" t="s">
        <v>12</v>
      </c>
      <c r="H13" s="146">
        <v>19</v>
      </c>
      <c r="I13" s="146">
        <v>1</v>
      </c>
      <c r="J13" s="146">
        <v>2</v>
      </c>
    </row>
    <row r="14" spans="1:10" ht="15" x14ac:dyDescent="0.2">
      <c r="A14" s="139" t="s">
        <v>13</v>
      </c>
      <c r="B14" s="177">
        <v>1794</v>
      </c>
      <c r="C14" s="146">
        <v>66</v>
      </c>
      <c r="D14" s="146">
        <v>70</v>
      </c>
      <c r="E14" s="146">
        <v>100</v>
      </c>
      <c r="F14" s="146">
        <v>159</v>
      </c>
      <c r="G14" s="146">
        <v>350</v>
      </c>
      <c r="H14" s="146">
        <v>915</v>
      </c>
      <c r="I14" s="146">
        <v>29</v>
      </c>
      <c r="J14" s="146">
        <v>105</v>
      </c>
    </row>
    <row r="15" spans="1:10" ht="15" x14ac:dyDescent="0.2">
      <c r="A15" s="139" t="s">
        <v>14</v>
      </c>
      <c r="B15" s="177">
        <v>97</v>
      </c>
      <c r="C15" s="146">
        <v>25</v>
      </c>
      <c r="D15" s="146">
        <v>10</v>
      </c>
      <c r="E15" s="146">
        <v>17</v>
      </c>
      <c r="F15" s="146">
        <v>16</v>
      </c>
      <c r="G15" s="146">
        <v>20</v>
      </c>
      <c r="H15" s="146">
        <v>2</v>
      </c>
      <c r="I15" s="146">
        <v>6</v>
      </c>
      <c r="J15" s="146">
        <v>1</v>
      </c>
    </row>
    <row r="16" spans="1:10" ht="15" x14ac:dyDescent="0.2">
      <c r="A16" s="139" t="s">
        <v>15</v>
      </c>
      <c r="B16" s="177">
        <v>458</v>
      </c>
      <c r="C16" s="146">
        <v>51</v>
      </c>
      <c r="D16" s="146">
        <v>154</v>
      </c>
      <c r="E16" s="146">
        <v>21</v>
      </c>
      <c r="F16" s="146">
        <v>82</v>
      </c>
      <c r="G16" s="146">
        <v>19</v>
      </c>
      <c r="H16" s="146">
        <v>108</v>
      </c>
      <c r="I16" s="146">
        <v>7</v>
      </c>
      <c r="J16" s="146">
        <v>16</v>
      </c>
    </row>
    <row r="17" spans="1:10" ht="15" x14ac:dyDescent="0.2">
      <c r="A17" s="139" t="s">
        <v>16</v>
      </c>
      <c r="B17" s="177">
        <v>110</v>
      </c>
      <c r="C17" s="146">
        <v>6</v>
      </c>
      <c r="D17" s="146">
        <v>11</v>
      </c>
      <c r="E17" s="146">
        <v>9</v>
      </c>
      <c r="F17" s="146">
        <v>24</v>
      </c>
      <c r="G17" s="146">
        <v>14</v>
      </c>
      <c r="H17" s="146">
        <v>32</v>
      </c>
      <c r="I17" s="146">
        <v>2</v>
      </c>
      <c r="J17" s="146">
        <v>12</v>
      </c>
    </row>
    <row r="18" spans="1:10" ht="15" x14ac:dyDescent="0.2">
      <c r="A18" s="139" t="s">
        <v>17</v>
      </c>
      <c r="B18" s="177">
        <v>509</v>
      </c>
      <c r="C18" s="146">
        <v>48</v>
      </c>
      <c r="D18" s="146">
        <v>49</v>
      </c>
      <c r="E18" s="146">
        <v>59</v>
      </c>
      <c r="F18" s="146">
        <v>46</v>
      </c>
      <c r="G18" s="146">
        <v>132</v>
      </c>
      <c r="H18" s="146">
        <v>126</v>
      </c>
      <c r="I18" s="146">
        <v>28</v>
      </c>
      <c r="J18" s="146">
        <v>21</v>
      </c>
    </row>
    <row r="19" spans="1:10" ht="15" x14ac:dyDescent="0.2">
      <c r="A19" s="139" t="s">
        <v>18</v>
      </c>
      <c r="B19" s="177">
        <v>1266</v>
      </c>
      <c r="C19" s="146">
        <v>84</v>
      </c>
      <c r="D19" s="146">
        <v>270</v>
      </c>
      <c r="E19" s="146">
        <v>83</v>
      </c>
      <c r="F19" s="146">
        <v>266</v>
      </c>
      <c r="G19" s="146">
        <v>81</v>
      </c>
      <c r="H19" s="146">
        <v>425</v>
      </c>
      <c r="I19" s="146">
        <v>8</v>
      </c>
      <c r="J19" s="146">
        <v>49</v>
      </c>
    </row>
    <row r="20" spans="1:10" ht="15" x14ac:dyDescent="0.2">
      <c r="A20" s="139" t="s">
        <v>19</v>
      </c>
      <c r="B20" s="177">
        <v>667</v>
      </c>
      <c r="C20" s="146">
        <v>50</v>
      </c>
      <c r="D20" s="146">
        <v>92</v>
      </c>
      <c r="E20" s="146">
        <v>89</v>
      </c>
      <c r="F20" s="146">
        <v>214</v>
      </c>
      <c r="G20" s="146">
        <v>52</v>
      </c>
      <c r="H20" s="146">
        <v>146</v>
      </c>
      <c r="I20" s="146">
        <v>10</v>
      </c>
      <c r="J20" s="146">
        <v>14</v>
      </c>
    </row>
    <row r="21" spans="1:10" ht="15" x14ac:dyDescent="0.2">
      <c r="A21" s="139" t="s">
        <v>20</v>
      </c>
      <c r="B21" s="177">
        <v>285</v>
      </c>
      <c r="C21" s="146">
        <v>29</v>
      </c>
      <c r="D21" s="146">
        <v>32</v>
      </c>
      <c r="E21" s="146">
        <v>12</v>
      </c>
      <c r="F21" s="146">
        <v>15</v>
      </c>
      <c r="G21" s="146">
        <v>83</v>
      </c>
      <c r="H21" s="146">
        <v>93</v>
      </c>
      <c r="I21" s="146">
        <v>12</v>
      </c>
      <c r="J21" s="146">
        <v>9</v>
      </c>
    </row>
    <row r="22" spans="1:10" ht="15" x14ac:dyDescent="0.2">
      <c r="A22" s="139" t="s">
        <v>21</v>
      </c>
      <c r="B22" s="177">
        <v>2823</v>
      </c>
      <c r="C22" s="146">
        <v>94</v>
      </c>
      <c r="D22" s="146">
        <v>307</v>
      </c>
      <c r="E22" s="146">
        <v>128</v>
      </c>
      <c r="F22" s="146">
        <v>408</v>
      </c>
      <c r="G22" s="146">
        <v>407</v>
      </c>
      <c r="H22" s="146">
        <v>1299</v>
      </c>
      <c r="I22" s="146">
        <v>58</v>
      </c>
      <c r="J22" s="146">
        <v>122</v>
      </c>
    </row>
    <row r="23" spans="1:10" ht="15" x14ac:dyDescent="0.2">
      <c r="A23" s="139" t="s">
        <v>22</v>
      </c>
      <c r="B23" s="177">
        <v>2440</v>
      </c>
      <c r="C23" s="146">
        <v>57</v>
      </c>
      <c r="D23" s="146">
        <v>188</v>
      </c>
      <c r="E23" s="146">
        <v>53</v>
      </c>
      <c r="F23" s="146">
        <v>251</v>
      </c>
      <c r="G23" s="146">
        <v>286</v>
      </c>
      <c r="H23" s="146">
        <v>1535</v>
      </c>
      <c r="I23" s="146">
        <v>22</v>
      </c>
      <c r="J23" s="146">
        <v>48</v>
      </c>
    </row>
    <row r="24" spans="1:10" ht="15" x14ac:dyDescent="0.2">
      <c r="A24" s="139" t="s">
        <v>23</v>
      </c>
      <c r="B24" s="177">
        <v>1449</v>
      </c>
      <c r="C24" s="146">
        <v>113</v>
      </c>
      <c r="D24" s="146">
        <v>130</v>
      </c>
      <c r="E24" s="146">
        <v>105</v>
      </c>
      <c r="F24" s="146">
        <v>178</v>
      </c>
      <c r="G24" s="146">
        <v>323</v>
      </c>
      <c r="H24" s="146">
        <v>569</v>
      </c>
      <c r="I24" s="146">
        <v>19</v>
      </c>
      <c r="J24" s="146">
        <v>12</v>
      </c>
    </row>
    <row r="25" spans="1:10" ht="15" x14ac:dyDescent="0.2">
      <c r="A25" s="139" t="s">
        <v>24</v>
      </c>
      <c r="B25" s="177">
        <v>319</v>
      </c>
      <c r="C25" s="146">
        <v>32</v>
      </c>
      <c r="D25" s="146">
        <v>131</v>
      </c>
      <c r="E25" s="146">
        <v>16</v>
      </c>
      <c r="F25" s="146">
        <v>63</v>
      </c>
      <c r="G25" s="146">
        <v>16</v>
      </c>
      <c r="H25" s="146">
        <v>55</v>
      </c>
      <c r="I25" s="146">
        <v>1</v>
      </c>
      <c r="J25" s="146">
        <v>5</v>
      </c>
    </row>
    <row r="26" spans="1:10" ht="15" x14ac:dyDescent="0.2">
      <c r="A26" s="139" t="s">
        <v>25</v>
      </c>
      <c r="B26" s="177">
        <v>2722</v>
      </c>
      <c r="C26" s="146">
        <v>147</v>
      </c>
      <c r="D26" s="146">
        <v>728</v>
      </c>
      <c r="E26" s="146">
        <v>61</v>
      </c>
      <c r="F26" s="146">
        <v>423</v>
      </c>
      <c r="G26" s="146">
        <v>73</v>
      </c>
      <c r="H26" s="146">
        <v>1109</v>
      </c>
      <c r="I26" s="146">
        <v>14</v>
      </c>
      <c r="J26" s="146">
        <v>167</v>
      </c>
    </row>
    <row r="27" spans="1:10" ht="15" x14ac:dyDescent="0.2">
      <c r="A27" s="139" t="s">
        <v>26</v>
      </c>
      <c r="B27" s="176">
        <v>26524</v>
      </c>
      <c r="C27" s="141">
        <v>5090</v>
      </c>
      <c r="D27" s="141">
        <v>4545</v>
      </c>
      <c r="E27" s="141">
        <v>2921</v>
      </c>
      <c r="F27" s="141">
        <v>3208</v>
      </c>
      <c r="G27" s="141">
        <v>4882</v>
      </c>
      <c r="H27" s="141">
        <v>4917</v>
      </c>
      <c r="I27" s="141">
        <v>636</v>
      </c>
      <c r="J27" s="141">
        <v>325</v>
      </c>
    </row>
    <row r="28" spans="1:10" ht="15" x14ac:dyDescent="0.2">
      <c r="A28" s="139" t="s">
        <v>27</v>
      </c>
      <c r="B28" s="177">
        <v>3145</v>
      </c>
      <c r="C28" s="146">
        <v>516</v>
      </c>
      <c r="D28" s="146">
        <v>513</v>
      </c>
      <c r="E28" s="146">
        <v>395</v>
      </c>
      <c r="F28" s="146">
        <v>457</v>
      </c>
      <c r="G28" s="146">
        <v>514</v>
      </c>
      <c r="H28" s="146">
        <v>618</v>
      </c>
      <c r="I28" s="146">
        <v>78</v>
      </c>
      <c r="J28" s="146">
        <v>54</v>
      </c>
    </row>
    <row r="29" spans="1:10" ht="15" x14ac:dyDescent="0.2">
      <c r="A29" s="139" t="s">
        <v>28</v>
      </c>
      <c r="B29" s="177">
        <v>1083</v>
      </c>
      <c r="C29" s="146">
        <v>116</v>
      </c>
      <c r="D29" s="146">
        <v>200</v>
      </c>
      <c r="E29" s="146">
        <v>68</v>
      </c>
      <c r="F29" s="146">
        <v>169</v>
      </c>
      <c r="G29" s="146">
        <v>76</v>
      </c>
      <c r="H29" s="146">
        <v>409</v>
      </c>
      <c r="I29" s="146">
        <v>9</v>
      </c>
      <c r="J29" s="146">
        <v>36</v>
      </c>
    </row>
    <row r="30" spans="1:10" ht="15" x14ac:dyDescent="0.2">
      <c r="A30" s="139" t="s">
        <v>29</v>
      </c>
      <c r="B30" s="177">
        <v>1153</v>
      </c>
      <c r="C30" s="146">
        <v>192</v>
      </c>
      <c r="D30" s="146">
        <v>106</v>
      </c>
      <c r="E30" s="146">
        <v>100</v>
      </c>
      <c r="F30" s="146">
        <v>37</v>
      </c>
      <c r="G30" s="146">
        <v>355</v>
      </c>
      <c r="H30" s="146">
        <v>256</v>
      </c>
      <c r="I30" s="146">
        <v>68</v>
      </c>
      <c r="J30" s="146">
        <v>39</v>
      </c>
    </row>
    <row r="31" spans="1:10" ht="15" x14ac:dyDescent="0.2">
      <c r="A31" s="139" t="s">
        <v>30</v>
      </c>
      <c r="B31" s="177">
        <v>214</v>
      </c>
      <c r="C31" s="146">
        <v>54</v>
      </c>
      <c r="D31" s="146">
        <v>48</v>
      </c>
      <c r="E31" s="146">
        <v>19</v>
      </c>
      <c r="F31" s="146">
        <v>24</v>
      </c>
      <c r="G31" s="146">
        <v>24</v>
      </c>
      <c r="H31" s="146">
        <v>40</v>
      </c>
      <c r="I31" s="146">
        <v>4</v>
      </c>
      <c r="J31" s="146">
        <v>1</v>
      </c>
    </row>
    <row r="32" spans="1:10" ht="15" x14ac:dyDescent="0.2">
      <c r="A32" s="139" t="s">
        <v>31</v>
      </c>
      <c r="B32" s="177">
        <v>154</v>
      </c>
      <c r="C32" s="146">
        <v>13</v>
      </c>
      <c r="D32" s="146">
        <v>33</v>
      </c>
      <c r="E32" s="146">
        <v>13</v>
      </c>
      <c r="F32" s="146">
        <v>41</v>
      </c>
      <c r="G32" s="146">
        <v>12</v>
      </c>
      <c r="H32" s="146">
        <v>38</v>
      </c>
      <c r="I32" s="146">
        <v>2</v>
      </c>
      <c r="J32" s="146">
        <v>2</v>
      </c>
    </row>
    <row r="33" spans="1:10" ht="15" x14ac:dyDescent="0.2">
      <c r="A33" s="139" t="s">
        <v>32</v>
      </c>
      <c r="B33" s="177">
        <v>601</v>
      </c>
      <c r="C33" s="146">
        <v>49</v>
      </c>
      <c r="D33" s="146">
        <v>131</v>
      </c>
      <c r="E33" s="146">
        <v>34</v>
      </c>
      <c r="F33" s="146">
        <v>121</v>
      </c>
      <c r="G33" s="146">
        <v>45</v>
      </c>
      <c r="H33" s="146">
        <v>208</v>
      </c>
      <c r="I33" s="146">
        <v>7</v>
      </c>
      <c r="J33" s="146">
        <v>6</v>
      </c>
    </row>
    <row r="34" spans="1:10" ht="15" x14ac:dyDescent="0.2">
      <c r="A34" s="139" t="s">
        <v>33</v>
      </c>
      <c r="B34" s="177">
        <v>3915</v>
      </c>
      <c r="C34" s="146">
        <v>542</v>
      </c>
      <c r="D34" s="146">
        <v>623</v>
      </c>
      <c r="E34" s="146">
        <v>509</v>
      </c>
      <c r="F34" s="146">
        <v>954</v>
      </c>
      <c r="G34" s="146">
        <v>525</v>
      </c>
      <c r="H34" s="146">
        <v>707</v>
      </c>
      <c r="I34" s="146">
        <v>40</v>
      </c>
      <c r="J34" s="146">
        <v>15</v>
      </c>
    </row>
    <row r="35" spans="1:10" ht="15" x14ac:dyDescent="0.2">
      <c r="A35" s="139" t="s">
        <v>34</v>
      </c>
      <c r="B35" s="177">
        <v>201</v>
      </c>
      <c r="C35" s="146">
        <v>47</v>
      </c>
      <c r="D35" s="146">
        <v>41</v>
      </c>
      <c r="E35" s="146">
        <v>17</v>
      </c>
      <c r="F35" s="146">
        <v>21</v>
      </c>
      <c r="G35" s="146">
        <v>38</v>
      </c>
      <c r="H35" s="146">
        <v>29</v>
      </c>
      <c r="I35" s="146">
        <v>5</v>
      </c>
      <c r="J35" s="146">
        <v>3</v>
      </c>
    </row>
    <row r="36" spans="1:10" ht="15" x14ac:dyDescent="0.2">
      <c r="A36" s="139" t="s">
        <v>35</v>
      </c>
      <c r="B36" s="177">
        <v>2982</v>
      </c>
      <c r="C36" s="146">
        <v>630</v>
      </c>
      <c r="D36" s="146">
        <v>573</v>
      </c>
      <c r="E36" s="146">
        <v>415</v>
      </c>
      <c r="F36" s="146">
        <v>418</v>
      </c>
      <c r="G36" s="146">
        <v>528</v>
      </c>
      <c r="H36" s="146">
        <v>378</v>
      </c>
      <c r="I36" s="146">
        <v>30</v>
      </c>
      <c r="J36" s="146">
        <v>10</v>
      </c>
    </row>
    <row r="37" spans="1:10" ht="15" x14ac:dyDescent="0.2">
      <c r="A37" s="139" t="s">
        <v>36</v>
      </c>
      <c r="B37" s="177">
        <v>808</v>
      </c>
      <c r="C37" s="146">
        <v>72</v>
      </c>
      <c r="D37" s="146">
        <v>119</v>
      </c>
      <c r="E37" s="146">
        <v>55</v>
      </c>
      <c r="F37" s="146">
        <v>125</v>
      </c>
      <c r="G37" s="146">
        <v>138</v>
      </c>
      <c r="H37" s="146">
        <v>282</v>
      </c>
      <c r="I37" s="146">
        <v>9</v>
      </c>
      <c r="J37" s="146">
        <v>8</v>
      </c>
    </row>
    <row r="38" spans="1:10" ht="15" x14ac:dyDescent="0.2">
      <c r="A38" s="139" t="s">
        <v>37</v>
      </c>
      <c r="B38" s="177">
        <v>897</v>
      </c>
      <c r="C38" s="146">
        <v>100</v>
      </c>
      <c r="D38" s="146">
        <v>253</v>
      </c>
      <c r="E38" s="146">
        <v>51</v>
      </c>
      <c r="F38" s="146">
        <v>120</v>
      </c>
      <c r="G38" s="146">
        <v>139</v>
      </c>
      <c r="H38" s="146">
        <v>217</v>
      </c>
      <c r="I38" s="146">
        <v>13</v>
      </c>
      <c r="J38" s="146">
        <v>4</v>
      </c>
    </row>
    <row r="39" spans="1:10" ht="15" x14ac:dyDescent="0.2">
      <c r="A39" s="139" t="s">
        <v>38</v>
      </c>
      <c r="B39" s="177">
        <v>419</v>
      </c>
      <c r="C39" s="146">
        <v>84</v>
      </c>
      <c r="D39" s="146">
        <v>85</v>
      </c>
      <c r="E39" s="146">
        <v>37</v>
      </c>
      <c r="F39" s="146">
        <v>28</v>
      </c>
      <c r="G39" s="146">
        <v>101</v>
      </c>
      <c r="H39" s="146">
        <v>77</v>
      </c>
      <c r="I39" s="146">
        <v>2</v>
      </c>
      <c r="J39" s="146">
        <v>5</v>
      </c>
    </row>
    <row r="40" spans="1:10" ht="15" x14ac:dyDescent="0.2">
      <c r="A40" s="139" t="s">
        <v>39</v>
      </c>
      <c r="B40" s="177">
        <v>2652</v>
      </c>
      <c r="C40" s="146">
        <v>230</v>
      </c>
      <c r="D40" s="146">
        <v>302</v>
      </c>
      <c r="E40" s="146">
        <v>226</v>
      </c>
      <c r="F40" s="146">
        <v>243</v>
      </c>
      <c r="G40" s="146">
        <v>595</v>
      </c>
      <c r="H40" s="146">
        <v>792</v>
      </c>
      <c r="I40" s="146">
        <v>179</v>
      </c>
      <c r="J40" s="146">
        <v>85</v>
      </c>
    </row>
    <row r="41" spans="1:10" ht="15" x14ac:dyDescent="0.2">
      <c r="A41" s="139" t="s">
        <v>40</v>
      </c>
      <c r="B41" s="177">
        <v>1909</v>
      </c>
      <c r="C41" s="146">
        <v>567</v>
      </c>
      <c r="D41" s="146">
        <v>797</v>
      </c>
      <c r="E41" s="146">
        <v>97</v>
      </c>
      <c r="F41" s="146">
        <v>127</v>
      </c>
      <c r="G41" s="146">
        <v>162</v>
      </c>
      <c r="H41" s="146">
        <v>140</v>
      </c>
      <c r="I41" s="146">
        <v>10</v>
      </c>
      <c r="J41" s="146">
        <v>9</v>
      </c>
    </row>
    <row r="42" spans="1:10" ht="15" x14ac:dyDescent="0.2">
      <c r="A42" s="139" t="s">
        <v>41</v>
      </c>
      <c r="B42" s="177">
        <v>1411</v>
      </c>
      <c r="C42" s="146">
        <v>451</v>
      </c>
      <c r="D42" s="146">
        <v>212</v>
      </c>
      <c r="E42" s="146">
        <v>139</v>
      </c>
      <c r="F42" s="146">
        <v>80</v>
      </c>
      <c r="G42" s="146">
        <v>274</v>
      </c>
      <c r="H42" s="146">
        <v>215</v>
      </c>
      <c r="I42" s="146">
        <v>30</v>
      </c>
      <c r="J42" s="146">
        <v>10</v>
      </c>
    </row>
    <row r="43" spans="1:10" ht="15" x14ac:dyDescent="0.2">
      <c r="A43" s="139" t="s">
        <v>42</v>
      </c>
      <c r="B43" s="177">
        <v>1195</v>
      </c>
      <c r="C43" s="146">
        <v>374</v>
      </c>
      <c r="D43" s="146">
        <v>97</v>
      </c>
      <c r="E43" s="146">
        <v>227</v>
      </c>
      <c r="F43" s="146">
        <v>35</v>
      </c>
      <c r="G43" s="146">
        <v>291</v>
      </c>
      <c r="H43" s="146">
        <v>131</v>
      </c>
      <c r="I43" s="146">
        <v>38</v>
      </c>
      <c r="J43" s="146">
        <v>2</v>
      </c>
    </row>
    <row r="44" spans="1:10" ht="15" x14ac:dyDescent="0.2">
      <c r="A44" s="139" t="s">
        <v>43</v>
      </c>
      <c r="B44" s="177">
        <v>1554</v>
      </c>
      <c r="C44" s="146">
        <v>559</v>
      </c>
      <c r="D44" s="146">
        <v>152</v>
      </c>
      <c r="E44" s="146">
        <v>308</v>
      </c>
      <c r="F44" s="146">
        <v>67</v>
      </c>
      <c r="G44" s="146">
        <v>308</v>
      </c>
      <c r="H44" s="146">
        <v>98</v>
      </c>
      <c r="I44" s="146">
        <v>46</v>
      </c>
      <c r="J44" s="146">
        <v>16</v>
      </c>
    </row>
    <row r="45" spans="1:10" ht="15" x14ac:dyDescent="0.2">
      <c r="A45" s="139" t="s">
        <v>44</v>
      </c>
      <c r="B45" s="177">
        <v>740</v>
      </c>
      <c r="C45" s="146">
        <v>126</v>
      </c>
      <c r="D45" s="146">
        <v>153</v>
      </c>
      <c r="E45" s="146">
        <v>61</v>
      </c>
      <c r="F45" s="146">
        <v>63</v>
      </c>
      <c r="G45" s="146">
        <v>147</v>
      </c>
      <c r="H45" s="146">
        <v>165</v>
      </c>
      <c r="I45" s="146">
        <v>12</v>
      </c>
      <c r="J45" s="146">
        <v>13</v>
      </c>
    </row>
    <row r="46" spans="1:10" ht="15" x14ac:dyDescent="0.2">
      <c r="A46" s="139" t="s">
        <v>45</v>
      </c>
      <c r="B46" s="177">
        <v>833</v>
      </c>
      <c r="C46" s="146">
        <v>295</v>
      </c>
      <c r="D46" s="146">
        <v>87</v>
      </c>
      <c r="E46" s="146">
        <v>103</v>
      </c>
      <c r="F46" s="146">
        <v>36</v>
      </c>
      <c r="G46" s="146">
        <v>205</v>
      </c>
      <c r="H46" s="146">
        <v>85</v>
      </c>
      <c r="I46" s="146">
        <v>16</v>
      </c>
      <c r="J46" s="146">
        <v>6</v>
      </c>
    </row>
    <row r="47" spans="1:10" ht="15" x14ac:dyDescent="0.2">
      <c r="A47" s="139" t="s">
        <v>46</v>
      </c>
      <c r="B47" s="177">
        <v>611</v>
      </c>
      <c r="C47" s="146">
        <v>73</v>
      </c>
      <c r="D47" s="146">
        <v>19</v>
      </c>
      <c r="E47" s="146">
        <v>38</v>
      </c>
      <c r="F47" s="146">
        <v>5</v>
      </c>
      <c r="G47" s="146">
        <v>405</v>
      </c>
      <c r="H47" s="146">
        <v>32</v>
      </c>
      <c r="I47" s="146">
        <v>38</v>
      </c>
      <c r="J47" s="146">
        <v>1</v>
      </c>
    </row>
    <row r="48" spans="1:10" ht="15" x14ac:dyDescent="0.2">
      <c r="A48" s="139" t="s">
        <v>47</v>
      </c>
      <c r="B48" s="177">
        <v>47</v>
      </c>
      <c r="C48" s="146" t="s">
        <v>12</v>
      </c>
      <c r="D48" s="146">
        <v>1</v>
      </c>
      <c r="E48" s="146">
        <v>9</v>
      </c>
      <c r="F48" s="146">
        <v>37</v>
      </c>
      <c r="G48" s="146" t="s">
        <v>12</v>
      </c>
      <c r="H48" s="146" t="s">
        <v>12</v>
      </c>
      <c r="I48" s="146" t="s">
        <v>12</v>
      </c>
      <c r="J48" s="146" t="s">
        <v>12</v>
      </c>
    </row>
  </sheetData>
  <mergeCells count="11">
    <mergeCell ref="C7:D7"/>
    <mergeCell ref="E7:F7"/>
    <mergeCell ref="G7:H7"/>
    <mergeCell ref="I7:J7"/>
    <mergeCell ref="A5:A8"/>
    <mergeCell ref="C5:J5"/>
    <mergeCell ref="A2:J2"/>
    <mergeCell ref="A4:J4"/>
    <mergeCell ref="A1:J1"/>
    <mergeCell ref="C6:D6"/>
    <mergeCell ref="E6:J6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showGridLines="0" workbookViewId="0">
      <selection activeCell="Q18" sqref="Q18"/>
    </sheetView>
  </sheetViews>
  <sheetFormatPr baseColWidth="10" defaultColWidth="11.42578125" defaultRowHeight="12.75" x14ac:dyDescent="0.2"/>
  <cols>
    <col min="1" max="1" width="51.7109375" style="3" customWidth="1"/>
    <col min="2" max="2" width="6.7109375" style="1" customWidth="1"/>
    <col min="3" max="3" width="8.140625" style="1" customWidth="1"/>
    <col min="4" max="4" width="8.7109375" style="1" customWidth="1"/>
    <col min="5" max="5" width="8.140625" style="1" customWidth="1"/>
    <col min="6" max="6" width="8.7109375" style="1" customWidth="1"/>
    <col min="7" max="7" width="8.140625" style="1" customWidth="1"/>
    <col min="8" max="8" width="8.7109375" style="1" customWidth="1"/>
    <col min="9" max="9" width="8.140625" style="1" customWidth="1"/>
    <col min="10" max="10" width="8.7109375" style="1" customWidth="1"/>
    <col min="11" max="16384" width="11.42578125" style="1"/>
  </cols>
  <sheetData>
    <row r="1" spans="1:10" ht="12.75" customHeight="1" x14ac:dyDescent="0.2">
      <c r="A1" s="212" t="s">
        <v>201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</row>
    <row r="4" spans="1:10" x14ac:dyDescent="0.2">
      <c r="A4" s="208" t="s">
        <v>327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 x14ac:dyDescent="0.2">
      <c r="A5" s="210"/>
      <c r="B5" s="174" t="s">
        <v>3</v>
      </c>
      <c r="C5" s="215" t="s">
        <v>199</v>
      </c>
      <c r="D5" s="215"/>
      <c r="E5" s="215"/>
      <c r="F5" s="215"/>
      <c r="G5" s="215"/>
      <c r="H5" s="215"/>
      <c r="I5" s="215"/>
      <c r="J5" s="215"/>
    </row>
    <row r="6" spans="1:10" ht="15" customHeight="1" x14ac:dyDescent="0.2">
      <c r="A6" s="210"/>
      <c r="B6" s="174"/>
      <c r="C6" s="213" t="s">
        <v>166</v>
      </c>
      <c r="D6" s="213"/>
      <c r="E6" s="213" t="s">
        <v>167</v>
      </c>
      <c r="F6" s="213"/>
      <c r="G6" s="213"/>
      <c r="H6" s="213"/>
      <c r="I6" s="213"/>
      <c r="J6" s="213"/>
    </row>
    <row r="7" spans="1:10" ht="15" customHeight="1" x14ac:dyDescent="0.2">
      <c r="A7" s="210"/>
      <c r="B7" s="174"/>
      <c r="C7" s="210" t="s">
        <v>54</v>
      </c>
      <c r="D7" s="210"/>
      <c r="E7" s="210" t="s">
        <v>55</v>
      </c>
      <c r="F7" s="210"/>
      <c r="G7" s="210" t="s">
        <v>168</v>
      </c>
      <c r="H7" s="210"/>
      <c r="I7" s="210" t="s">
        <v>169</v>
      </c>
      <c r="J7" s="210"/>
    </row>
    <row r="8" spans="1:10" ht="15" x14ac:dyDescent="0.2">
      <c r="A8" s="210"/>
      <c r="B8" s="174"/>
      <c r="C8" s="139" t="s">
        <v>6</v>
      </c>
      <c r="D8" s="139" t="s">
        <v>7</v>
      </c>
      <c r="E8" s="139" t="s">
        <v>6</v>
      </c>
      <c r="F8" s="139" t="s">
        <v>7</v>
      </c>
      <c r="G8" s="139" t="s">
        <v>6</v>
      </c>
      <c r="H8" s="139" t="s">
        <v>7</v>
      </c>
      <c r="I8" s="139" t="s">
        <v>6</v>
      </c>
      <c r="J8" s="139" t="s">
        <v>7</v>
      </c>
    </row>
    <row r="9" spans="1:10" ht="15" customHeight="1" x14ac:dyDescent="0.2">
      <c r="A9" s="139" t="s">
        <v>3</v>
      </c>
      <c r="B9" s="176">
        <v>28046</v>
      </c>
      <c r="C9" s="141">
        <v>2326</v>
      </c>
      <c r="D9" s="141">
        <v>5355</v>
      </c>
      <c r="E9" s="141">
        <v>1705</v>
      </c>
      <c r="F9" s="141">
        <v>4340</v>
      </c>
      <c r="G9" s="141">
        <v>3305</v>
      </c>
      <c r="H9" s="141">
        <v>9817</v>
      </c>
      <c r="I9" s="141">
        <v>377</v>
      </c>
      <c r="J9" s="141">
        <v>821</v>
      </c>
    </row>
    <row r="10" spans="1:10" ht="15" x14ac:dyDescent="0.2">
      <c r="A10" s="139" t="s">
        <v>8</v>
      </c>
      <c r="B10" s="176">
        <v>198</v>
      </c>
      <c r="C10" s="141">
        <v>11</v>
      </c>
      <c r="D10" s="141">
        <v>111</v>
      </c>
      <c r="E10" s="141">
        <v>5</v>
      </c>
      <c r="F10" s="141">
        <v>11</v>
      </c>
      <c r="G10" s="141">
        <v>2</v>
      </c>
      <c r="H10" s="141">
        <v>12</v>
      </c>
      <c r="I10" s="141">
        <v>13</v>
      </c>
      <c r="J10" s="141">
        <v>33</v>
      </c>
    </row>
    <row r="11" spans="1:10" ht="15" x14ac:dyDescent="0.2">
      <c r="A11" s="139" t="s">
        <v>9</v>
      </c>
      <c r="B11" s="177">
        <v>198</v>
      </c>
      <c r="C11" s="146">
        <v>11</v>
      </c>
      <c r="D11" s="146">
        <v>111</v>
      </c>
      <c r="E11" s="146">
        <v>5</v>
      </c>
      <c r="F11" s="146">
        <v>11</v>
      </c>
      <c r="G11" s="146">
        <v>2</v>
      </c>
      <c r="H11" s="146">
        <v>12</v>
      </c>
      <c r="I11" s="146">
        <v>13</v>
      </c>
      <c r="J11" s="146">
        <v>33</v>
      </c>
    </row>
    <row r="12" spans="1:10" ht="15" x14ac:dyDescent="0.2">
      <c r="A12" s="139" t="s">
        <v>10</v>
      </c>
      <c r="B12" s="176">
        <v>13044</v>
      </c>
      <c r="C12" s="141">
        <v>417</v>
      </c>
      <c r="D12" s="141">
        <v>1967</v>
      </c>
      <c r="E12" s="141">
        <v>481</v>
      </c>
      <c r="F12" s="141">
        <v>1946</v>
      </c>
      <c r="G12" s="141">
        <v>1339</v>
      </c>
      <c r="H12" s="141">
        <v>6169</v>
      </c>
      <c r="I12" s="141">
        <v>160</v>
      </c>
      <c r="J12" s="141">
        <v>565</v>
      </c>
    </row>
    <row r="13" spans="1:10" ht="15" x14ac:dyDescent="0.2">
      <c r="A13" s="139" t="s">
        <v>11</v>
      </c>
      <c r="B13" s="177">
        <v>43</v>
      </c>
      <c r="C13" s="146">
        <v>2</v>
      </c>
      <c r="D13" s="146">
        <v>14</v>
      </c>
      <c r="E13" s="146" t="s">
        <v>12</v>
      </c>
      <c r="F13" s="146">
        <v>6</v>
      </c>
      <c r="G13" s="146" t="s">
        <v>12</v>
      </c>
      <c r="H13" s="146">
        <v>19</v>
      </c>
      <c r="I13" s="146" t="s">
        <v>12</v>
      </c>
      <c r="J13" s="146">
        <v>2</v>
      </c>
    </row>
    <row r="14" spans="1:10" ht="15" x14ac:dyDescent="0.2">
      <c r="A14" s="139" t="s">
        <v>13</v>
      </c>
      <c r="B14" s="177">
        <v>1614</v>
      </c>
      <c r="C14" s="146">
        <v>35</v>
      </c>
      <c r="D14" s="146">
        <v>64</v>
      </c>
      <c r="E14" s="146">
        <v>64</v>
      </c>
      <c r="F14" s="146">
        <v>149</v>
      </c>
      <c r="G14" s="146">
        <v>279</v>
      </c>
      <c r="H14" s="146">
        <v>895</v>
      </c>
      <c r="I14" s="146">
        <v>23</v>
      </c>
      <c r="J14" s="146">
        <v>105</v>
      </c>
    </row>
    <row r="15" spans="1:10" ht="15" x14ac:dyDescent="0.2">
      <c r="A15" s="139" t="s">
        <v>14</v>
      </c>
      <c r="B15" s="177">
        <v>41</v>
      </c>
      <c r="C15" s="146">
        <v>9</v>
      </c>
      <c r="D15" s="146">
        <v>6</v>
      </c>
      <c r="E15" s="146">
        <v>4</v>
      </c>
      <c r="F15" s="146">
        <v>6</v>
      </c>
      <c r="G15" s="146">
        <v>11</v>
      </c>
      <c r="H15" s="146">
        <v>1</v>
      </c>
      <c r="I15" s="146">
        <v>4</v>
      </c>
      <c r="J15" s="146" t="s">
        <v>12</v>
      </c>
    </row>
    <row r="16" spans="1:10" ht="15" x14ac:dyDescent="0.2">
      <c r="A16" s="139" t="s">
        <v>15</v>
      </c>
      <c r="B16" s="177">
        <v>354</v>
      </c>
      <c r="C16" s="146">
        <v>18</v>
      </c>
      <c r="D16" s="146">
        <v>133</v>
      </c>
      <c r="E16" s="146">
        <v>12</v>
      </c>
      <c r="F16" s="146">
        <v>69</v>
      </c>
      <c r="G16" s="146">
        <v>8</v>
      </c>
      <c r="H16" s="146">
        <v>98</v>
      </c>
      <c r="I16" s="146">
        <v>2</v>
      </c>
      <c r="J16" s="146">
        <v>14</v>
      </c>
    </row>
    <row r="17" spans="1:10" ht="15" x14ac:dyDescent="0.2">
      <c r="A17" s="139" t="s">
        <v>16</v>
      </c>
      <c r="B17" s="177">
        <v>98</v>
      </c>
      <c r="C17" s="146">
        <v>2</v>
      </c>
      <c r="D17" s="146">
        <v>10</v>
      </c>
      <c r="E17" s="146">
        <v>7</v>
      </c>
      <c r="F17" s="146">
        <v>22</v>
      </c>
      <c r="G17" s="146">
        <v>12</v>
      </c>
      <c r="H17" s="146">
        <v>32</v>
      </c>
      <c r="I17" s="146">
        <v>1</v>
      </c>
      <c r="J17" s="146">
        <v>12</v>
      </c>
    </row>
    <row r="18" spans="1:10" ht="15" x14ac:dyDescent="0.2">
      <c r="A18" s="139" t="s">
        <v>17</v>
      </c>
      <c r="B18" s="177">
        <v>422</v>
      </c>
      <c r="C18" s="146">
        <v>27</v>
      </c>
      <c r="D18" s="146">
        <v>45</v>
      </c>
      <c r="E18" s="146">
        <v>47</v>
      </c>
      <c r="F18" s="146">
        <v>44</v>
      </c>
      <c r="G18" s="146">
        <v>96</v>
      </c>
      <c r="H18" s="146">
        <v>122</v>
      </c>
      <c r="I18" s="146">
        <v>20</v>
      </c>
      <c r="J18" s="146">
        <v>21</v>
      </c>
    </row>
    <row r="19" spans="1:10" ht="15" x14ac:dyDescent="0.2">
      <c r="A19" s="139" t="s">
        <v>18</v>
      </c>
      <c r="B19" s="177">
        <v>1078</v>
      </c>
      <c r="C19" s="146">
        <v>49</v>
      </c>
      <c r="D19" s="146">
        <v>247</v>
      </c>
      <c r="E19" s="146">
        <v>41</v>
      </c>
      <c r="F19" s="146">
        <v>249</v>
      </c>
      <c r="G19" s="146">
        <v>45</v>
      </c>
      <c r="H19" s="146">
        <v>397</v>
      </c>
      <c r="I19" s="146">
        <v>5</v>
      </c>
      <c r="J19" s="146">
        <v>45</v>
      </c>
    </row>
    <row r="20" spans="1:10" ht="15" x14ac:dyDescent="0.2">
      <c r="A20" s="139" t="s">
        <v>19</v>
      </c>
      <c r="B20" s="177">
        <v>553</v>
      </c>
      <c r="C20" s="146">
        <v>30</v>
      </c>
      <c r="D20" s="146">
        <v>80</v>
      </c>
      <c r="E20" s="146">
        <v>61</v>
      </c>
      <c r="F20" s="146">
        <v>197</v>
      </c>
      <c r="G20" s="146">
        <v>31</v>
      </c>
      <c r="H20" s="146">
        <v>132</v>
      </c>
      <c r="I20" s="146">
        <v>8</v>
      </c>
      <c r="J20" s="146">
        <v>14</v>
      </c>
    </row>
    <row r="21" spans="1:10" ht="15" x14ac:dyDescent="0.2">
      <c r="A21" s="139" t="s">
        <v>20</v>
      </c>
      <c r="B21" s="177">
        <v>251</v>
      </c>
      <c r="C21" s="146">
        <v>21</v>
      </c>
      <c r="D21" s="146">
        <v>31</v>
      </c>
      <c r="E21" s="146">
        <v>10</v>
      </c>
      <c r="F21" s="146">
        <v>15</v>
      </c>
      <c r="G21" s="146">
        <v>68</v>
      </c>
      <c r="H21" s="146">
        <v>87</v>
      </c>
      <c r="I21" s="146">
        <v>10</v>
      </c>
      <c r="J21" s="146">
        <v>9</v>
      </c>
    </row>
    <row r="22" spans="1:10" ht="15" x14ac:dyDescent="0.2">
      <c r="A22" s="139" t="s">
        <v>21</v>
      </c>
      <c r="B22" s="177">
        <v>2515</v>
      </c>
      <c r="C22" s="146">
        <v>56</v>
      </c>
      <c r="D22" s="146">
        <v>290</v>
      </c>
      <c r="E22" s="146">
        <v>92</v>
      </c>
      <c r="F22" s="146">
        <v>378</v>
      </c>
      <c r="G22" s="146">
        <v>282</v>
      </c>
      <c r="H22" s="146">
        <v>1244</v>
      </c>
      <c r="I22" s="146">
        <v>52</v>
      </c>
      <c r="J22" s="146">
        <v>121</v>
      </c>
    </row>
    <row r="23" spans="1:10" ht="15" x14ac:dyDescent="0.2">
      <c r="A23" s="139" t="s">
        <v>22</v>
      </c>
      <c r="B23" s="177">
        <v>2320</v>
      </c>
      <c r="C23" s="146">
        <v>41</v>
      </c>
      <c r="D23" s="146">
        <v>178</v>
      </c>
      <c r="E23" s="146">
        <v>44</v>
      </c>
      <c r="F23" s="146">
        <v>243</v>
      </c>
      <c r="G23" s="146">
        <v>243</v>
      </c>
      <c r="H23" s="146">
        <v>1506</v>
      </c>
      <c r="I23" s="146">
        <v>18</v>
      </c>
      <c r="J23" s="146">
        <v>47</v>
      </c>
    </row>
    <row r="24" spans="1:10" ht="15" x14ac:dyDescent="0.2">
      <c r="A24" s="139" t="s">
        <v>23</v>
      </c>
      <c r="B24" s="177">
        <v>1209</v>
      </c>
      <c r="C24" s="146">
        <v>65</v>
      </c>
      <c r="D24" s="146">
        <v>115</v>
      </c>
      <c r="E24" s="146">
        <v>66</v>
      </c>
      <c r="F24" s="146">
        <v>169</v>
      </c>
      <c r="G24" s="146">
        <v>232</v>
      </c>
      <c r="H24" s="146">
        <v>539</v>
      </c>
      <c r="I24" s="146">
        <v>13</v>
      </c>
      <c r="J24" s="146">
        <v>10</v>
      </c>
    </row>
    <row r="25" spans="1:10" ht="15" x14ac:dyDescent="0.2">
      <c r="A25" s="139" t="s">
        <v>24</v>
      </c>
      <c r="B25" s="177">
        <v>266</v>
      </c>
      <c r="C25" s="146">
        <v>15</v>
      </c>
      <c r="D25" s="146">
        <v>120</v>
      </c>
      <c r="E25" s="146">
        <v>6</v>
      </c>
      <c r="F25" s="146">
        <v>57</v>
      </c>
      <c r="G25" s="146">
        <v>10</v>
      </c>
      <c r="H25" s="146">
        <v>52</v>
      </c>
      <c r="I25" s="146">
        <v>1</v>
      </c>
      <c r="J25" s="146">
        <v>5</v>
      </c>
    </row>
    <row r="26" spans="1:10" ht="15" x14ac:dyDescent="0.2">
      <c r="A26" s="139" t="s">
        <v>25</v>
      </c>
      <c r="B26" s="177">
        <v>2280</v>
      </c>
      <c r="C26" s="146">
        <v>47</v>
      </c>
      <c r="D26" s="146">
        <v>634</v>
      </c>
      <c r="E26" s="146">
        <v>27</v>
      </c>
      <c r="F26" s="146">
        <v>342</v>
      </c>
      <c r="G26" s="146">
        <v>22</v>
      </c>
      <c r="H26" s="146">
        <v>1045</v>
      </c>
      <c r="I26" s="146">
        <v>3</v>
      </c>
      <c r="J26" s="146">
        <v>160</v>
      </c>
    </row>
    <row r="27" spans="1:10" ht="15" x14ac:dyDescent="0.2">
      <c r="A27" s="139" t="s">
        <v>26</v>
      </c>
      <c r="B27" s="176">
        <v>14804</v>
      </c>
      <c r="C27" s="141">
        <v>1898</v>
      </c>
      <c r="D27" s="141">
        <v>3277</v>
      </c>
      <c r="E27" s="141">
        <v>1219</v>
      </c>
      <c r="F27" s="141">
        <v>2383</v>
      </c>
      <c r="G27" s="141">
        <v>1964</v>
      </c>
      <c r="H27" s="141">
        <v>3636</v>
      </c>
      <c r="I27" s="141">
        <v>204</v>
      </c>
      <c r="J27" s="141">
        <v>223</v>
      </c>
    </row>
    <row r="28" spans="1:10" ht="15" x14ac:dyDescent="0.2">
      <c r="A28" s="139" t="s">
        <v>27</v>
      </c>
      <c r="B28" s="177">
        <v>1915</v>
      </c>
      <c r="C28" s="146">
        <v>195</v>
      </c>
      <c r="D28" s="146">
        <v>376</v>
      </c>
      <c r="E28" s="146">
        <v>186</v>
      </c>
      <c r="F28" s="146">
        <v>338</v>
      </c>
      <c r="G28" s="146">
        <v>241</v>
      </c>
      <c r="H28" s="146">
        <v>488</v>
      </c>
      <c r="I28" s="146">
        <v>43</v>
      </c>
      <c r="J28" s="146">
        <v>48</v>
      </c>
    </row>
    <row r="29" spans="1:10" ht="15" x14ac:dyDescent="0.2">
      <c r="A29" s="139" t="s">
        <v>28</v>
      </c>
      <c r="B29" s="177">
        <v>738</v>
      </c>
      <c r="C29" s="146">
        <v>40</v>
      </c>
      <c r="D29" s="146">
        <v>147</v>
      </c>
      <c r="E29" s="146">
        <v>23</v>
      </c>
      <c r="F29" s="146">
        <v>122</v>
      </c>
      <c r="G29" s="146">
        <v>25</v>
      </c>
      <c r="H29" s="146">
        <v>355</v>
      </c>
      <c r="I29" s="146">
        <v>3</v>
      </c>
      <c r="J29" s="146">
        <v>23</v>
      </c>
    </row>
    <row r="30" spans="1:10" ht="15" x14ac:dyDescent="0.2">
      <c r="A30" s="139" t="s">
        <v>29</v>
      </c>
      <c r="B30" s="177">
        <v>576</v>
      </c>
      <c r="C30" s="146">
        <v>43</v>
      </c>
      <c r="D30" s="146">
        <v>60</v>
      </c>
      <c r="E30" s="146">
        <v>37</v>
      </c>
      <c r="F30" s="146">
        <v>18</v>
      </c>
      <c r="G30" s="146">
        <v>171</v>
      </c>
      <c r="H30" s="146">
        <v>202</v>
      </c>
      <c r="I30" s="146">
        <v>19</v>
      </c>
      <c r="J30" s="146">
        <v>26</v>
      </c>
    </row>
    <row r="31" spans="1:10" ht="15" x14ac:dyDescent="0.2">
      <c r="A31" s="139" t="s">
        <v>30</v>
      </c>
      <c r="B31" s="177">
        <v>104</v>
      </c>
      <c r="C31" s="146">
        <v>17</v>
      </c>
      <c r="D31" s="146">
        <v>33</v>
      </c>
      <c r="E31" s="146">
        <v>6</v>
      </c>
      <c r="F31" s="146">
        <v>13</v>
      </c>
      <c r="G31" s="146">
        <v>9</v>
      </c>
      <c r="H31" s="146">
        <v>24</v>
      </c>
      <c r="I31" s="146">
        <v>2</v>
      </c>
      <c r="J31" s="146" t="s">
        <v>12</v>
      </c>
    </row>
    <row r="32" spans="1:10" ht="15" x14ac:dyDescent="0.2">
      <c r="A32" s="139" t="s">
        <v>31</v>
      </c>
      <c r="B32" s="177">
        <v>128</v>
      </c>
      <c r="C32" s="146">
        <v>10</v>
      </c>
      <c r="D32" s="146">
        <v>30</v>
      </c>
      <c r="E32" s="146">
        <v>6</v>
      </c>
      <c r="F32" s="146">
        <v>35</v>
      </c>
      <c r="G32" s="146">
        <v>5</v>
      </c>
      <c r="H32" s="146">
        <v>38</v>
      </c>
      <c r="I32" s="146">
        <v>2</v>
      </c>
      <c r="J32" s="146">
        <v>2</v>
      </c>
    </row>
    <row r="33" spans="1:10" ht="15" x14ac:dyDescent="0.2">
      <c r="A33" s="139" t="s">
        <v>32</v>
      </c>
      <c r="B33" s="177">
        <v>367</v>
      </c>
      <c r="C33" s="146">
        <v>11</v>
      </c>
      <c r="D33" s="146">
        <v>90</v>
      </c>
      <c r="E33" s="146">
        <v>12</v>
      </c>
      <c r="F33" s="146">
        <v>93</v>
      </c>
      <c r="G33" s="146">
        <v>15</v>
      </c>
      <c r="H33" s="146">
        <v>140</v>
      </c>
      <c r="I33" s="146">
        <v>3</v>
      </c>
      <c r="J33" s="146">
        <v>3</v>
      </c>
    </row>
    <row r="34" spans="1:10" ht="15" x14ac:dyDescent="0.2">
      <c r="A34" s="139" t="s">
        <v>33</v>
      </c>
      <c r="B34" s="177">
        <v>2902</v>
      </c>
      <c r="C34" s="146">
        <v>311</v>
      </c>
      <c r="D34" s="146">
        <v>551</v>
      </c>
      <c r="E34" s="146">
        <v>294</v>
      </c>
      <c r="F34" s="146">
        <v>791</v>
      </c>
      <c r="G34" s="146">
        <v>322</v>
      </c>
      <c r="H34" s="146">
        <v>598</v>
      </c>
      <c r="I34" s="146">
        <v>21</v>
      </c>
      <c r="J34" s="146">
        <v>14</v>
      </c>
    </row>
    <row r="35" spans="1:10" ht="15" x14ac:dyDescent="0.2">
      <c r="A35" s="139" t="s">
        <v>34</v>
      </c>
      <c r="B35" s="177">
        <v>86</v>
      </c>
      <c r="C35" s="146">
        <v>14</v>
      </c>
      <c r="D35" s="146">
        <v>27</v>
      </c>
      <c r="E35" s="146">
        <v>9</v>
      </c>
      <c r="F35" s="146">
        <v>13</v>
      </c>
      <c r="G35" s="146">
        <v>7</v>
      </c>
      <c r="H35" s="146">
        <v>14</v>
      </c>
      <c r="I35" s="146">
        <v>1</v>
      </c>
      <c r="J35" s="146">
        <v>1</v>
      </c>
    </row>
    <row r="36" spans="1:10" ht="15" x14ac:dyDescent="0.2">
      <c r="A36" s="139" t="s">
        <v>35</v>
      </c>
      <c r="B36" s="177">
        <v>1795</v>
      </c>
      <c r="C36" s="146">
        <v>285</v>
      </c>
      <c r="D36" s="146">
        <v>426</v>
      </c>
      <c r="E36" s="146">
        <v>198</v>
      </c>
      <c r="F36" s="146">
        <v>349</v>
      </c>
      <c r="G36" s="146">
        <v>226</v>
      </c>
      <c r="H36" s="146">
        <v>291</v>
      </c>
      <c r="I36" s="146">
        <v>10</v>
      </c>
      <c r="J36" s="146">
        <v>10</v>
      </c>
    </row>
    <row r="37" spans="1:10" ht="15" x14ac:dyDescent="0.2">
      <c r="A37" s="139" t="s">
        <v>36</v>
      </c>
      <c r="B37" s="177">
        <v>350</v>
      </c>
      <c r="C37" s="146">
        <v>9</v>
      </c>
      <c r="D37" s="146">
        <v>51</v>
      </c>
      <c r="E37" s="146">
        <v>17</v>
      </c>
      <c r="F37" s="146">
        <v>69</v>
      </c>
      <c r="G37" s="146">
        <v>36</v>
      </c>
      <c r="H37" s="146">
        <v>161</v>
      </c>
      <c r="I37" s="146">
        <v>1</v>
      </c>
      <c r="J37" s="146">
        <v>6</v>
      </c>
    </row>
    <row r="38" spans="1:10" ht="15" x14ac:dyDescent="0.2">
      <c r="A38" s="139" t="s">
        <v>37</v>
      </c>
      <c r="B38" s="177">
        <v>542</v>
      </c>
      <c r="C38" s="146">
        <v>30</v>
      </c>
      <c r="D38" s="146">
        <v>188</v>
      </c>
      <c r="E38" s="146">
        <v>17</v>
      </c>
      <c r="F38" s="146">
        <v>83</v>
      </c>
      <c r="G38" s="146">
        <v>58</v>
      </c>
      <c r="H38" s="146">
        <v>157</v>
      </c>
      <c r="I38" s="146">
        <v>6</v>
      </c>
      <c r="J38" s="146">
        <v>3</v>
      </c>
    </row>
    <row r="39" spans="1:10" ht="15" x14ac:dyDescent="0.2">
      <c r="A39" s="139" t="s">
        <v>38</v>
      </c>
      <c r="B39" s="177">
        <v>242</v>
      </c>
      <c r="C39" s="146">
        <v>37</v>
      </c>
      <c r="D39" s="146">
        <v>55</v>
      </c>
      <c r="E39" s="146">
        <v>22</v>
      </c>
      <c r="F39" s="146">
        <v>24</v>
      </c>
      <c r="G39" s="146">
        <v>48</v>
      </c>
      <c r="H39" s="146">
        <v>51</v>
      </c>
      <c r="I39" s="146">
        <v>1</v>
      </c>
      <c r="J39" s="146">
        <v>4</v>
      </c>
    </row>
    <row r="40" spans="1:10" ht="15" x14ac:dyDescent="0.2">
      <c r="A40" s="139" t="s">
        <v>39</v>
      </c>
      <c r="B40" s="177">
        <v>1458</v>
      </c>
      <c r="C40" s="146">
        <v>73</v>
      </c>
      <c r="D40" s="146">
        <v>163</v>
      </c>
      <c r="E40" s="146">
        <v>82</v>
      </c>
      <c r="F40" s="146">
        <v>147</v>
      </c>
      <c r="G40" s="146">
        <v>286</v>
      </c>
      <c r="H40" s="146">
        <v>613</v>
      </c>
      <c r="I40" s="146">
        <v>45</v>
      </c>
      <c r="J40" s="146">
        <v>49</v>
      </c>
    </row>
    <row r="41" spans="1:10" ht="15" x14ac:dyDescent="0.2">
      <c r="A41" s="139" t="s">
        <v>40</v>
      </c>
      <c r="B41" s="177">
        <v>1243</v>
      </c>
      <c r="C41" s="146">
        <v>238</v>
      </c>
      <c r="D41" s="146">
        <v>686</v>
      </c>
      <c r="E41" s="146">
        <v>30</v>
      </c>
      <c r="F41" s="146">
        <v>109</v>
      </c>
      <c r="G41" s="146">
        <v>66</v>
      </c>
      <c r="H41" s="146">
        <v>108</v>
      </c>
      <c r="I41" s="146">
        <v>1</v>
      </c>
      <c r="J41" s="146">
        <v>5</v>
      </c>
    </row>
    <row r="42" spans="1:10" ht="15" x14ac:dyDescent="0.2">
      <c r="A42" s="139" t="s">
        <v>41</v>
      </c>
      <c r="B42" s="177">
        <v>516</v>
      </c>
      <c r="C42" s="146">
        <v>171</v>
      </c>
      <c r="D42" s="146">
        <v>131</v>
      </c>
      <c r="E42" s="146">
        <v>21</v>
      </c>
      <c r="F42" s="146">
        <v>28</v>
      </c>
      <c r="G42" s="146">
        <v>62</v>
      </c>
      <c r="H42" s="146">
        <v>100</v>
      </c>
      <c r="I42" s="146" t="s">
        <v>12</v>
      </c>
      <c r="J42" s="146">
        <v>3</v>
      </c>
    </row>
    <row r="43" spans="1:10" ht="15" x14ac:dyDescent="0.2">
      <c r="A43" s="139" t="s">
        <v>42</v>
      </c>
      <c r="B43" s="177">
        <v>459</v>
      </c>
      <c r="C43" s="146">
        <v>125</v>
      </c>
      <c r="D43" s="146">
        <v>66</v>
      </c>
      <c r="E43" s="146">
        <v>77</v>
      </c>
      <c r="F43" s="146">
        <v>19</v>
      </c>
      <c r="G43" s="146">
        <v>84</v>
      </c>
      <c r="H43" s="146">
        <v>73</v>
      </c>
      <c r="I43" s="146">
        <v>13</v>
      </c>
      <c r="J43" s="146">
        <v>2</v>
      </c>
    </row>
    <row r="44" spans="1:10" ht="15" x14ac:dyDescent="0.2">
      <c r="A44" s="139" t="s">
        <v>43</v>
      </c>
      <c r="B44" s="177">
        <v>576</v>
      </c>
      <c r="C44" s="146">
        <v>181</v>
      </c>
      <c r="D44" s="146">
        <v>79</v>
      </c>
      <c r="E44" s="146">
        <v>115</v>
      </c>
      <c r="F44" s="146">
        <v>39</v>
      </c>
      <c r="G44" s="146">
        <v>94</v>
      </c>
      <c r="H44" s="146">
        <v>42</v>
      </c>
      <c r="I44" s="146">
        <v>15</v>
      </c>
      <c r="J44" s="146">
        <v>11</v>
      </c>
    </row>
    <row r="45" spans="1:10" ht="15" x14ac:dyDescent="0.2">
      <c r="A45" s="139" t="s">
        <v>44</v>
      </c>
      <c r="B45" s="177">
        <v>334</v>
      </c>
      <c r="C45" s="146">
        <v>23</v>
      </c>
      <c r="D45" s="146">
        <v>64</v>
      </c>
      <c r="E45" s="146">
        <v>12</v>
      </c>
      <c r="F45" s="146">
        <v>32</v>
      </c>
      <c r="G45" s="146">
        <v>75</v>
      </c>
      <c r="H45" s="146">
        <v>114</v>
      </c>
      <c r="I45" s="146">
        <v>7</v>
      </c>
      <c r="J45" s="146">
        <v>7</v>
      </c>
    </row>
    <row r="46" spans="1:10" ht="15" x14ac:dyDescent="0.2">
      <c r="A46" s="139" t="s">
        <v>45</v>
      </c>
      <c r="B46" s="177">
        <v>367</v>
      </c>
      <c r="C46" s="146">
        <v>76</v>
      </c>
      <c r="D46" s="146">
        <v>50</v>
      </c>
      <c r="E46" s="146">
        <v>44</v>
      </c>
      <c r="F46" s="146">
        <v>25</v>
      </c>
      <c r="G46" s="146">
        <v>107</v>
      </c>
      <c r="H46" s="146">
        <v>50</v>
      </c>
      <c r="I46" s="146">
        <v>9</v>
      </c>
      <c r="J46" s="146">
        <v>6</v>
      </c>
    </row>
    <row r="47" spans="1:10" ht="15" x14ac:dyDescent="0.2">
      <c r="A47" s="139" t="s">
        <v>46</v>
      </c>
      <c r="B47" s="177">
        <v>66</v>
      </c>
      <c r="C47" s="146">
        <v>9</v>
      </c>
      <c r="D47" s="146">
        <v>4</v>
      </c>
      <c r="E47" s="146">
        <v>5</v>
      </c>
      <c r="F47" s="146">
        <v>2</v>
      </c>
      <c r="G47" s="146">
        <v>27</v>
      </c>
      <c r="H47" s="146">
        <v>17</v>
      </c>
      <c r="I47" s="146">
        <v>2</v>
      </c>
      <c r="J47" s="146" t="s">
        <v>12</v>
      </c>
    </row>
    <row r="48" spans="1:10" ht="15" x14ac:dyDescent="0.2">
      <c r="A48" s="139" t="s">
        <v>47</v>
      </c>
      <c r="B48" s="177">
        <v>40</v>
      </c>
      <c r="C48" s="146" t="s">
        <v>12</v>
      </c>
      <c r="D48" s="146" t="s">
        <v>12</v>
      </c>
      <c r="E48" s="146">
        <v>6</v>
      </c>
      <c r="F48" s="146">
        <v>34</v>
      </c>
      <c r="G48" s="146" t="s">
        <v>12</v>
      </c>
      <c r="H48" s="146" t="s">
        <v>12</v>
      </c>
      <c r="I48" s="146" t="s">
        <v>12</v>
      </c>
      <c r="J48" s="146" t="s">
        <v>12</v>
      </c>
    </row>
  </sheetData>
  <mergeCells count="11">
    <mergeCell ref="A1:J1"/>
    <mergeCell ref="A2:J2"/>
    <mergeCell ref="A4:J4"/>
    <mergeCell ref="A5:A8"/>
    <mergeCell ref="C6:D6"/>
    <mergeCell ref="E6:J6"/>
    <mergeCell ref="C7:D7"/>
    <mergeCell ref="E7:F7"/>
    <mergeCell ref="G7:H7"/>
    <mergeCell ref="I7:J7"/>
    <mergeCell ref="C5:J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showGridLines="0" workbookViewId="0">
      <selection activeCell="L35" sqref="L35"/>
    </sheetView>
  </sheetViews>
  <sheetFormatPr baseColWidth="10" defaultColWidth="11.42578125" defaultRowHeight="12.75" x14ac:dyDescent="0.2"/>
  <cols>
    <col min="1" max="1" width="51.7109375" style="3" customWidth="1"/>
    <col min="2" max="2" width="6.140625" style="1" customWidth="1"/>
    <col min="3" max="3" width="8.140625" style="1" customWidth="1"/>
    <col min="4" max="4" width="8.7109375" style="1" customWidth="1"/>
    <col min="5" max="5" width="8.140625" style="1" customWidth="1"/>
    <col min="6" max="6" width="8.7109375" style="1" customWidth="1"/>
    <col min="7" max="7" width="8.140625" style="1" customWidth="1"/>
    <col min="8" max="8" width="8.7109375" style="1" customWidth="1"/>
    <col min="9" max="9" width="8.140625" style="1" customWidth="1"/>
    <col min="10" max="10" width="8.7109375" style="1" customWidth="1"/>
    <col min="11" max="16384" width="11.42578125" style="1"/>
  </cols>
  <sheetData>
    <row r="1" spans="1:10" x14ac:dyDescent="0.2">
      <c r="A1" s="212" t="s">
        <v>202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</row>
    <row r="4" spans="1:10" x14ac:dyDescent="0.2">
      <c r="A4" s="208" t="s">
        <v>328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 x14ac:dyDescent="0.2">
      <c r="A5" s="210"/>
      <c r="B5" s="174" t="s">
        <v>3</v>
      </c>
      <c r="C5" s="215" t="s">
        <v>199</v>
      </c>
      <c r="D5" s="215"/>
      <c r="E5" s="215"/>
      <c r="F5" s="215"/>
      <c r="G5" s="215"/>
      <c r="H5" s="215"/>
      <c r="I5" s="215"/>
      <c r="J5" s="215"/>
    </row>
    <row r="6" spans="1:10" ht="15" customHeight="1" x14ac:dyDescent="0.2">
      <c r="A6" s="210"/>
      <c r="B6" s="174"/>
      <c r="C6" s="213" t="s">
        <v>166</v>
      </c>
      <c r="D6" s="213"/>
      <c r="E6" s="213" t="s">
        <v>167</v>
      </c>
      <c r="F6" s="213"/>
      <c r="G6" s="213"/>
      <c r="H6" s="213"/>
      <c r="I6" s="213"/>
      <c r="J6" s="213"/>
    </row>
    <row r="7" spans="1:10" ht="15" customHeight="1" x14ac:dyDescent="0.2">
      <c r="A7" s="210"/>
      <c r="B7" s="174"/>
      <c r="C7" s="210" t="s">
        <v>54</v>
      </c>
      <c r="D7" s="210"/>
      <c r="E7" s="210" t="s">
        <v>55</v>
      </c>
      <c r="F7" s="210"/>
      <c r="G7" s="210" t="s">
        <v>168</v>
      </c>
      <c r="H7" s="210"/>
      <c r="I7" s="210" t="s">
        <v>169</v>
      </c>
      <c r="J7" s="210"/>
    </row>
    <row r="8" spans="1:10" ht="15" x14ac:dyDescent="0.2">
      <c r="A8" s="210"/>
      <c r="B8" s="174"/>
      <c r="C8" s="139" t="s">
        <v>6</v>
      </c>
      <c r="D8" s="139" t="s">
        <v>7</v>
      </c>
      <c r="E8" s="139" t="s">
        <v>6</v>
      </c>
      <c r="F8" s="139" t="s">
        <v>7</v>
      </c>
      <c r="G8" s="139" t="s">
        <v>6</v>
      </c>
      <c r="H8" s="139" t="s">
        <v>7</v>
      </c>
      <c r="I8" s="139" t="s">
        <v>6</v>
      </c>
      <c r="J8" s="139" t="s">
        <v>7</v>
      </c>
    </row>
    <row r="9" spans="1:10" ht="15" customHeight="1" x14ac:dyDescent="0.2">
      <c r="A9" s="139"/>
      <c r="B9" s="176">
        <v>6747</v>
      </c>
      <c r="C9" s="141">
        <v>1724</v>
      </c>
      <c r="D9" s="141">
        <v>624</v>
      </c>
      <c r="E9" s="141">
        <v>1065</v>
      </c>
      <c r="F9" s="141">
        <v>486</v>
      </c>
      <c r="G9" s="141">
        <v>1828</v>
      </c>
      <c r="H9" s="141">
        <v>773</v>
      </c>
      <c r="I9" s="141">
        <v>198</v>
      </c>
      <c r="J9" s="141">
        <v>49</v>
      </c>
    </row>
    <row r="10" spans="1:10" ht="15" x14ac:dyDescent="0.2">
      <c r="A10" s="139" t="s">
        <v>8</v>
      </c>
      <c r="B10" s="176">
        <v>27</v>
      </c>
      <c r="C10" s="141">
        <v>11</v>
      </c>
      <c r="D10" s="141">
        <v>10</v>
      </c>
      <c r="E10" s="141">
        <v>5</v>
      </c>
      <c r="F10" s="141" t="s">
        <v>12</v>
      </c>
      <c r="G10" s="141">
        <v>1</v>
      </c>
      <c r="H10" s="141" t="s">
        <v>12</v>
      </c>
      <c r="I10" s="141" t="s">
        <v>12</v>
      </c>
      <c r="J10" s="141" t="s">
        <v>12</v>
      </c>
    </row>
    <row r="11" spans="1:10" ht="15" x14ac:dyDescent="0.2">
      <c r="A11" s="139" t="s">
        <v>9</v>
      </c>
      <c r="B11" s="177">
        <v>27</v>
      </c>
      <c r="C11" s="146">
        <v>11</v>
      </c>
      <c r="D11" s="146">
        <v>10</v>
      </c>
      <c r="E11" s="146">
        <v>5</v>
      </c>
      <c r="F11" s="146" t="s">
        <v>12</v>
      </c>
      <c r="G11" s="146">
        <v>1</v>
      </c>
      <c r="H11" s="146" t="s">
        <v>12</v>
      </c>
      <c r="I11" s="146" t="s">
        <v>12</v>
      </c>
      <c r="J11" s="146" t="s">
        <v>12</v>
      </c>
    </row>
    <row r="12" spans="1:10" ht="15" x14ac:dyDescent="0.2">
      <c r="A12" s="139" t="s">
        <v>10</v>
      </c>
      <c r="B12" s="176">
        <v>1212</v>
      </c>
      <c r="C12" s="141">
        <v>211</v>
      </c>
      <c r="D12" s="141">
        <v>118</v>
      </c>
      <c r="E12" s="141">
        <v>180</v>
      </c>
      <c r="F12" s="141">
        <v>106</v>
      </c>
      <c r="G12" s="141">
        <v>374</v>
      </c>
      <c r="H12" s="141">
        <v>178</v>
      </c>
      <c r="I12" s="141">
        <v>36</v>
      </c>
      <c r="J12" s="141">
        <v>9</v>
      </c>
    </row>
    <row r="13" spans="1:10" ht="15" x14ac:dyDescent="0.2">
      <c r="A13" s="139" t="s">
        <v>11</v>
      </c>
      <c r="B13" s="177">
        <v>1</v>
      </c>
      <c r="C13" s="146" t="s">
        <v>12</v>
      </c>
      <c r="D13" s="146">
        <v>1</v>
      </c>
      <c r="E13" s="146" t="s">
        <v>12</v>
      </c>
      <c r="F13" s="146" t="s">
        <v>12</v>
      </c>
      <c r="G13" s="146" t="s">
        <v>12</v>
      </c>
      <c r="H13" s="146" t="s">
        <v>12</v>
      </c>
      <c r="I13" s="146" t="s">
        <v>12</v>
      </c>
      <c r="J13" s="146" t="s">
        <v>12</v>
      </c>
    </row>
    <row r="14" spans="1:10" ht="15" x14ac:dyDescent="0.2">
      <c r="A14" s="139" t="s">
        <v>13</v>
      </c>
      <c r="B14" s="177">
        <v>120</v>
      </c>
      <c r="C14" s="146">
        <v>16</v>
      </c>
      <c r="D14" s="146">
        <v>3</v>
      </c>
      <c r="E14" s="146">
        <v>22</v>
      </c>
      <c r="F14" s="146">
        <v>8</v>
      </c>
      <c r="G14" s="146">
        <v>52</v>
      </c>
      <c r="H14" s="146">
        <v>15</v>
      </c>
      <c r="I14" s="146">
        <v>4</v>
      </c>
      <c r="J14" s="146" t="s">
        <v>12</v>
      </c>
    </row>
    <row r="15" spans="1:10" ht="15" x14ac:dyDescent="0.2">
      <c r="A15" s="139" t="s">
        <v>14</v>
      </c>
      <c r="B15" s="177">
        <v>20</v>
      </c>
      <c r="C15" s="146">
        <v>7</v>
      </c>
      <c r="D15" s="146" t="s">
        <v>12</v>
      </c>
      <c r="E15" s="146">
        <v>9</v>
      </c>
      <c r="F15" s="146">
        <v>1</v>
      </c>
      <c r="G15" s="146">
        <v>2</v>
      </c>
      <c r="H15" s="146" t="s">
        <v>12</v>
      </c>
      <c r="I15" s="146">
        <v>1</v>
      </c>
      <c r="J15" s="146" t="s">
        <v>12</v>
      </c>
    </row>
    <row r="16" spans="1:10" ht="15" x14ac:dyDescent="0.2">
      <c r="A16" s="139" t="s">
        <v>15</v>
      </c>
      <c r="B16" s="177">
        <v>41</v>
      </c>
      <c r="C16" s="146">
        <v>8</v>
      </c>
      <c r="D16" s="146">
        <v>11</v>
      </c>
      <c r="E16" s="146">
        <v>3</v>
      </c>
      <c r="F16" s="146">
        <v>8</v>
      </c>
      <c r="G16" s="146">
        <v>3</v>
      </c>
      <c r="H16" s="146">
        <v>6</v>
      </c>
      <c r="I16" s="146">
        <v>1</v>
      </c>
      <c r="J16" s="146">
        <v>1</v>
      </c>
    </row>
    <row r="17" spans="1:10" ht="15" x14ac:dyDescent="0.2">
      <c r="A17" s="139" t="s">
        <v>16</v>
      </c>
      <c r="B17" s="177">
        <v>8</v>
      </c>
      <c r="C17" s="146">
        <v>1</v>
      </c>
      <c r="D17" s="146">
        <v>1</v>
      </c>
      <c r="E17" s="146">
        <v>2</v>
      </c>
      <c r="F17" s="146">
        <v>2</v>
      </c>
      <c r="G17" s="146">
        <v>1</v>
      </c>
      <c r="H17" s="146" t="s">
        <v>12</v>
      </c>
      <c r="I17" s="146">
        <v>1</v>
      </c>
      <c r="J17" s="146" t="s">
        <v>12</v>
      </c>
    </row>
    <row r="18" spans="1:10" ht="15" x14ac:dyDescent="0.2">
      <c r="A18" s="139" t="s">
        <v>17</v>
      </c>
      <c r="B18" s="177">
        <v>69</v>
      </c>
      <c r="C18" s="146">
        <v>14</v>
      </c>
      <c r="D18" s="146">
        <v>1</v>
      </c>
      <c r="E18" s="146">
        <v>10</v>
      </c>
      <c r="F18" s="146">
        <v>2</v>
      </c>
      <c r="G18" s="146">
        <v>32</v>
      </c>
      <c r="H18" s="146">
        <v>2</v>
      </c>
      <c r="I18" s="146">
        <v>8</v>
      </c>
      <c r="J18" s="146" t="s">
        <v>12</v>
      </c>
    </row>
    <row r="19" spans="1:10" ht="15" x14ac:dyDescent="0.2">
      <c r="A19" s="139" t="s">
        <v>18</v>
      </c>
      <c r="B19" s="177">
        <v>120</v>
      </c>
      <c r="C19" s="146">
        <v>19</v>
      </c>
      <c r="D19" s="146">
        <v>13</v>
      </c>
      <c r="E19" s="146">
        <v>28</v>
      </c>
      <c r="F19" s="146">
        <v>11</v>
      </c>
      <c r="G19" s="146">
        <v>24</v>
      </c>
      <c r="H19" s="146">
        <v>20</v>
      </c>
      <c r="I19" s="146">
        <v>3</v>
      </c>
      <c r="J19" s="146">
        <v>2</v>
      </c>
    </row>
    <row r="20" spans="1:10" ht="15" x14ac:dyDescent="0.2">
      <c r="A20" s="139" t="s">
        <v>19</v>
      </c>
      <c r="B20" s="177">
        <v>83</v>
      </c>
      <c r="C20" s="146">
        <v>14</v>
      </c>
      <c r="D20" s="146">
        <v>10</v>
      </c>
      <c r="E20" s="146">
        <v>22</v>
      </c>
      <c r="F20" s="146">
        <v>14</v>
      </c>
      <c r="G20" s="146">
        <v>14</v>
      </c>
      <c r="H20" s="146">
        <v>8</v>
      </c>
      <c r="I20" s="146">
        <v>1</v>
      </c>
      <c r="J20" s="146" t="s">
        <v>12</v>
      </c>
    </row>
    <row r="21" spans="1:10" ht="15" x14ac:dyDescent="0.2">
      <c r="A21" s="139" t="s">
        <v>20</v>
      </c>
      <c r="B21" s="177">
        <v>28</v>
      </c>
      <c r="C21" s="146">
        <v>5</v>
      </c>
      <c r="D21" s="146">
        <v>1</v>
      </c>
      <c r="E21" s="146">
        <v>2</v>
      </c>
      <c r="F21" s="146" t="s">
        <v>12</v>
      </c>
      <c r="G21" s="146">
        <v>13</v>
      </c>
      <c r="H21" s="146">
        <v>5</v>
      </c>
      <c r="I21" s="146">
        <v>2</v>
      </c>
      <c r="J21" s="146" t="s">
        <v>12</v>
      </c>
    </row>
    <row r="22" spans="1:10" ht="15" x14ac:dyDescent="0.2">
      <c r="A22" s="139" t="s">
        <v>21</v>
      </c>
      <c r="B22" s="177">
        <v>238</v>
      </c>
      <c r="C22" s="146">
        <v>25</v>
      </c>
      <c r="D22" s="146">
        <v>12</v>
      </c>
      <c r="E22" s="146">
        <v>27</v>
      </c>
      <c r="F22" s="146">
        <v>25</v>
      </c>
      <c r="G22" s="146">
        <v>100</v>
      </c>
      <c r="H22" s="146">
        <v>44</v>
      </c>
      <c r="I22" s="146">
        <v>5</v>
      </c>
      <c r="J22" s="146" t="s">
        <v>12</v>
      </c>
    </row>
    <row r="23" spans="1:10" ht="15" x14ac:dyDescent="0.2">
      <c r="A23" s="139" t="s">
        <v>22</v>
      </c>
      <c r="B23" s="177">
        <v>107</v>
      </c>
      <c r="C23" s="146">
        <v>15</v>
      </c>
      <c r="D23" s="146">
        <v>8</v>
      </c>
      <c r="E23" s="146">
        <v>9</v>
      </c>
      <c r="F23" s="146">
        <v>7</v>
      </c>
      <c r="G23" s="146">
        <v>40</v>
      </c>
      <c r="H23" s="146">
        <v>24</v>
      </c>
      <c r="I23" s="146">
        <v>3</v>
      </c>
      <c r="J23" s="146">
        <v>1</v>
      </c>
    </row>
    <row r="24" spans="1:10" ht="15" x14ac:dyDescent="0.2">
      <c r="A24" s="139" t="s">
        <v>23</v>
      </c>
      <c r="B24" s="177">
        <v>175</v>
      </c>
      <c r="C24" s="146">
        <v>31</v>
      </c>
      <c r="D24" s="146">
        <v>8</v>
      </c>
      <c r="E24" s="146">
        <v>26</v>
      </c>
      <c r="F24" s="146">
        <v>7</v>
      </c>
      <c r="G24" s="146">
        <v>77</v>
      </c>
      <c r="H24" s="146">
        <v>21</v>
      </c>
      <c r="I24" s="146">
        <v>4</v>
      </c>
      <c r="J24" s="146">
        <v>1</v>
      </c>
    </row>
    <row r="25" spans="1:10" ht="15" x14ac:dyDescent="0.2">
      <c r="A25" s="139" t="s">
        <v>24</v>
      </c>
      <c r="B25" s="177">
        <v>30</v>
      </c>
      <c r="C25" s="146">
        <v>10</v>
      </c>
      <c r="D25" s="146">
        <v>6</v>
      </c>
      <c r="E25" s="146">
        <v>4</v>
      </c>
      <c r="F25" s="146">
        <v>3</v>
      </c>
      <c r="G25" s="146">
        <v>5</v>
      </c>
      <c r="H25" s="146">
        <v>2</v>
      </c>
      <c r="I25" s="146" t="s">
        <v>12</v>
      </c>
      <c r="J25" s="146" t="s">
        <v>12</v>
      </c>
    </row>
    <row r="26" spans="1:10" ht="15" x14ac:dyDescent="0.2">
      <c r="A26" s="139" t="s">
        <v>25</v>
      </c>
      <c r="B26" s="177">
        <v>172</v>
      </c>
      <c r="C26" s="146">
        <v>46</v>
      </c>
      <c r="D26" s="146">
        <v>43</v>
      </c>
      <c r="E26" s="146">
        <v>16</v>
      </c>
      <c r="F26" s="146">
        <v>18</v>
      </c>
      <c r="G26" s="146">
        <v>11</v>
      </c>
      <c r="H26" s="146">
        <v>31</v>
      </c>
      <c r="I26" s="146">
        <v>3</v>
      </c>
      <c r="J26" s="146">
        <v>4</v>
      </c>
    </row>
    <row r="27" spans="1:10" ht="15" x14ac:dyDescent="0.2">
      <c r="A27" s="139" t="s">
        <v>26</v>
      </c>
      <c r="B27" s="176">
        <v>5508</v>
      </c>
      <c r="C27" s="141">
        <v>1502</v>
      </c>
      <c r="D27" s="141">
        <v>496</v>
      </c>
      <c r="E27" s="141">
        <v>880</v>
      </c>
      <c r="F27" s="141">
        <v>380</v>
      </c>
      <c r="G27" s="141">
        <v>1453</v>
      </c>
      <c r="H27" s="141">
        <v>595</v>
      </c>
      <c r="I27" s="141">
        <v>162</v>
      </c>
      <c r="J27" s="141">
        <v>40</v>
      </c>
    </row>
    <row r="28" spans="1:10" ht="15" x14ac:dyDescent="0.2">
      <c r="A28" s="139" t="s">
        <v>27</v>
      </c>
      <c r="B28" s="177">
        <v>536</v>
      </c>
      <c r="C28" s="146">
        <v>125</v>
      </c>
      <c r="D28" s="146">
        <v>43</v>
      </c>
      <c r="E28" s="146">
        <v>112</v>
      </c>
      <c r="F28" s="146">
        <v>36</v>
      </c>
      <c r="G28" s="146">
        <v>143</v>
      </c>
      <c r="H28" s="146">
        <v>56</v>
      </c>
      <c r="I28" s="146">
        <v>17</v>
      </c>
      <c r="J28" s="146">
        <v>4</v>
      </c>
    </row>
    <row r="29" spans="1:10" ht="15" x14ac:dyDescent="0.2">
      <c r="A29" s="139" t="s">
        <v>28</v>
      </c>
      <c r="B29" s="177">
        <v>119</v>
      </c>
      <c r="C29" s="146">
        <v>29</v>
      </c>
      <c r="D29" s="146">
        <v>14</v>
      </c>
      <c r="E29" s="146">
        <v>18</v>
      </c>
      <c r="F29" s="146">
        <v>18</v>
      </c>
      <c r="G29" s="146">
        <v>18</v>
      </c>
      <c r="H29" s="146">
        <v>20</v>
      </c>
      <c r="I29" s="146" t="s">
        <v>12</v>
      </c>
      <c r="J29" s="146">
        <v>2</v>
      </c>
    </row>
    <row r="30" spans="1:10" ht="15" x14ac:dyDescent="0.2">
      <c r="A30" s="139" t="s">
        <v>29</v>
      </c>
      <c r="B30" s="177">
        <v>247</v>
      </c>
      <c r="C30" s="146">
        <v>48</v>
      </c>
      <c r="D30" s="146">
        <v>13</v>
      </c>
      <c r="E30" s="146">
        <v>26</v>
      </c>
      <c r="F30" s="146">
        <v>4</v>
      </c>
      <c r="G30" s="146">
        <v>98</v>
      </c>
      <c r="H30" s="146">
        <v>23</v>
      </c>
      <c r="I30" s="146">
        <v>29</v>
      </c>
      <c r="J30" s="146">
        <v>6</v>
      </c>
    </row>
    <row r="31" spans="1:10" ht="15" x14ac:dyDescent="0.2">
      <c r="A31" s="139" t="s">
        <v>30</v>
      </c>
      <c r="B31" s="177">
        <v>34</v>
      </c>
      <c r="C31" s="146">
        <v>9</v>
      </c>
      <c r="D31" s="146">
        <v>6</v>
      </c>
      <c r="E31" s="146">
        <v>7</v>
      </c>
      <c r="F31" s="146">
        <v>3</v>
      </c>
      <c r="G31" s="146">
        <v>6</v>
      </c>
      <c r="H31" s="146">
        <v>3</v>
      </c>
      <c r="I31" s="146" t="s">
        <v>12</v>
      </c>
      <c r="J31" s="146" t="s">
        <v>12</v>
      </c>
    </row>
    <row r="32" spans="1:10" ht="15" x14ac:dyDescent="0.2">
      <c r="A32" s="139" t="s">
        <v>31</v>
      </c>
      <c r="B32" s="177">
        <v>18</v>
      </c>
      <c r="C32" s="146">
        <v>1</v>
      </c>
      <c r="D32" s="146">
        <v>1</v>
      </c>
      <c r="E32" s="146">
        <v>5</v>
      </c>
      <c r="F32" s="146">
        <v>4</v>
      </c>
      <c r="G32" s="146">
        <v>7</v>
      </c>
      <c r="H32" s="146" t="s">
        <v>12</v>
      </c>
      <c r="I32" s="146" t="s">
        <v>12</v>
      </c>
      <c r="J32" s="146" t="s">
        <v>12</v>
      </c>
    </row>
    <row r="33" spans="1:10" ht="15" x14ac:dyDescent="0.2">
      <c r="A33" s="139" t="s">
        <v>32</v>
      </c>
      <c r="B33" s="177">
        <v>115</v>
      </c>
      <c r="C33" s="146">
        <v>19</v>
      </c>
      <c r="D33" s="146">
        <v>17</v>
      </c>
      <c r="E33" s="146">
        <v>12</v>
      </c>
      <c r="F33" s="146">
        <v>14</v>
      </c>
      <c r="G33" s="146">
        <v>15</v>
      </c>
      <c r="H33" s="146">
        <v>34</v>
      </c>
      <c r="I33" s="146">
        <v>3</v>
      </c>
      <c r="J33" s="146">
        <v>1</v>
      </c>
    </row>
    <row r="34" spans="1:10" ht="15" x14ac:dyDescent="0.2">
      <c r="A34" s="139" t="s">
        <v>33</v>
      </c>
      <c r="B34" s="177">
        <v>631</v>
      </c>
      <c r="C34" s="146">
        <v>155</v>
      </c>
      <c r="D34" s="146">
        <v>46</v>
      </c>
      <c r="E34" s="146">
        <v>143</v>
      </c>
      <c r="F34" s="146">
        <v>100</v>
      </c>
      <c r="G34" s="146">
        <v>122</v>
      </c>
      <c r="H34" s="146">
        <v>56</v>
      </c>
      <c r="I34" s="146">
        <v>9</v>
      </c>
      <c r="J34" s="146" t="s">
        <v>12</v>
      </c>
    </row>
    <row r="35" spans="1:10" ht="15" x14ac:dyDescent="0.2">
      <c r="A35" s="139" t="s">
        <v>34</v>
      </c>
      <c r="B35" s="177">
        <v>30</v>
      </c>
      <c r="C35" s="146">
        <v>11</v>
      </c>
      <c r="D35" s="146">
        <v>2</v>
      </c>
      <c r="E35" s="146">
        <v>3</v>
      </c>
      <c r="F35" s="146" t="s">
        <v>12</v>
      </c>
      <c r="G35" s="146">
        <v>10</v>
      </c>
      <c r="H35" s="146">
        <v>3</v>
      </c>
      <c r="I35" s="146">
        <v>1</v>
      </c>
      <c r="J35" s="146" t="s">
        <v>12</v>
      </c>
    </row>
    <row r="36" spans="1:10" ht="15" x14ac:dyDescent="0.2">
      <c r="A36" s="139" t="s">
        <v>35</v>
      </c>
      <c r="B36" s="177">
        <v>662</v>
      </c>
      <c r="C36" s="146">
        <v>192</v>
      </c>
      <c r="D36" s="146">
        <v>75</v>
      </c>
      <c r="E36" s="146">
        <v>136</v>
      </c>
      <c r="F36" s="146">
        <v>52</v>
      </c>
      <c r="G36" s="146">
        <v>160</v>
      </c>
      <c r="H36" s="146">
        <v>42</v>
      </c>
      <c r="I36" s="146">
        <v>5</v>
      </c>
      <c r="J36" s="146" t="s">
        <v>12</v>
      </c>
    </row>
    <row r="37" spans="1:10" ht="15" x14ac:dyDescent="0.2">
      <c r="A37" s="139" t="s">
        <v>36</v>
      </c>
      <c r="B37" s="177">
        <v>172</v>
      </c>
      <c r="C37" s="146">
        <v>21</v>
      </c>
      <c r="D37" s="146">
        <v>26</v>
      </c>
      <c r="E37" s="146">
        <v>18</v>
      </c>
      <c r="F37" s="146">
        <v>15</v>
      </c>
      <c r="G37" s="146">
        <v>39</v>
      </c>
      <c r="H37" s="146">
        <v>50</v>
      </c>
      <c r="I37" s="146">
        <v>3</v>
      </c>
      <c r="J37" s="146" t="s">
        <v>12</v>
      </c>
    </row>
    <row r="38" spans="1:10" ht="15" x14ac:dyDescent="0.2">
      <c r="A38" s="139" t="s">
        <v>37</v>
      </c>
      <c r="B38" s="177">
        <v>173</v>
      </c>
      <c r="C38" s="146">
        <v>32</v>
      </c>
      <c r="D38" s="146">
        <v>39</v>
      </c>
      <c r="E38" s="146">
        <v>12</v>
      </c>
      <c r="F38" s="146">
        <v>21</v>
      </c>
      <c r="G38" s="146">
        <v>36</v>
      </c>
      <c r="H38" s="146">
        <v>31</v>
      </c>
      <c r="I38" s="146">
        <v>1</v>
      </c>
      <c r="J38" s="146">
        <v>1</v>
      </c>
    </row>
    <row r="39" spans="1:10" ht="15" x14ac:dyDescent="0.2">
      <c r="A39" s="139" t="s">
        <v>38</v>
      </c>
      <c r="B39" s="177">
        <v>88</v>
      </c>
      <c r="C39" s="146">
        <v>20</v>
      </c>
      <c r="D39" s="146">
        <v>14</v>
      </c>
      <c r="E39" s="146">
        <v>5</v>
      </c>
      <c r="F39" s="146">
        <v>1</v>
      </c>
      <c r="G39" s="146">
        <v>29</v>
      </c>
      <c r="H39" s="146">
        <v>17</v>
      </c>
      <c r="I39" s="146">
        <v>1</v>
      </c>
      <c r="J39" s="146">
        <v>1</v>
      </c>
    </row>
    <row r="40" spans="1:10" ht="15" x14ac:dyDescent="0.2">
      <c r="A40" s="139" t="s">
        <v>39</v>
      </c>
      <c r="B40" s="177">
        <v>440</v>
      </c>
      <c r="C40" s="146">
        <v>46</v>
      </c>
      <c r="D40" s="146">
        <v>32</v>
      </c>
      <c r="E40" s="146">
        <v>47</v>
      </c>
      <c r="F40" s="146">
        <v>30</v>
      </c>
      <c r="G40" s="146">
        <v>150</v>
      </c>
      <c r="H40" s="146">
        <v>76</v>
      </c>
      <c r="I40" s="146">
        <v>43</v>
      </c>
      <c r="J40" s="146">
        <v>16</v>
      </c>
    </row>
    <row r="41" spans="1:10" ht="15" x14ac:dyDescent="0.2">
      <c r="A41" s="139" t="s">
        <v>40</v>
      </c>
      <c r="B41" s="177">
        <v>378</v>
      </c>
      <c r="C41" s="146">
        <v>204</v>
      </c>
      <c r="D41" s="146">
        <v>43</v>
      </c>
      <c r="E41" s="146">
        <v>37</v>
      </c>
      <c r="F41" s="146">
        <v>10</v>
      </c>
      <c r="G41" s="146">
        <v>59</v>
      </c>
      <c r="H41" s="146">
        <v>16</v>
      </c>
      <c r="I41" s="146">
        <v>6</v>
      </c>
      <c r="J41" s="146">
        <v>3</v>
      </c>
    </row>
    <row r="42" spans="1:10" ht="15" x14ac:dyDescent="0.2">
      <c r="A42" s="139" t="s">
        <v>41</v>
      </c>
      <c r="B42" s="177">
        <v>388</v>
      </c>
      <c r="C42" s="146">
        <v>126</v>
      </c>
      <c r="D42" s="146">
        <v>30</v>
      </c>
      <c r="E42" s="146">
        <v>42</v>
      </c>
      <c r="F42" s="146">
        <v>24</v>
      </c>
      <c r="G42" s="146">
        <v>102</v>
      </c>
      <c r="H42" s="146">
        <v>56</v>
      </c>
      <c r="I42" s="146">
        <v>7</v>
      </c>
      <c r="J42" s="146">
        <v>1</v>
      </c>
    </row>
    <row r="43" spans="1:10" ht="15" x14ac:dyDescent="0.2">
      <c r="A43" s="139" t="s">
        <v>42</v>
      </c>
      <c r="B43" s="177">
        <v>349</v>
      </c>
      <c r="C43" s="146">
        <v>112</v>
      </c>
      <c r="D43" s="146">
        <v>20</v>
      </c>
      <c r="E43" s="146">
        <v>71</v>
      </c>
      <c r="F43" s="146">
        <v>12</v>
      </c>
      <c r="G43" s="146">
        <v>98</v>
      </c>
      <c r="H43" s="146">
        <v>25</v>
      </c>
      <c r="I43" s="146">
        <v>11</v>
      </c>
      <c r="J43" s="146" t="s">
        <v>12</v>
      </c>
    </row>
    <row r="44" spans="1:10" ht="15" x14ac:dyDescent="0.2">
      <c r="A44" s="139" t="s">
        <v>43</v>
      </c>
      <c r="B44" s="177">
        <v>641</v>
      </c>
      <c r="C44" s="146">
        <v>205</v>
      </c>
      <c r="D44" s="146">
        <v>41</v>
      </c>
      <c r="E44" s="146">
        <v>133</v>
      </c>
      <c r="F44" s="146">
        <v>23</v>
      </c>
      <c r="G44" s="146">
        <v>165</v>
      </c>
      <c r="H44" s="146">
        <v>49</v>
      </c>
      <c r="I44" s="146">
        <v>22</v>
      </c>
      <c r="J44" s="146">
        <v>3</v>
      </c>
    </row>
    <row r="45" spans="1:10" ht="15" x14ac:dyDescent="0.2">
      <c r="A45" s="139" t="s">
        <v>44</v>
      </c>
      <c r="B45" s="177">
        <v>141</v>
      </c>
      <c r="C45" s="146">
        <v>35</v>
      </c>
      <c r="D45" s="146">
        <v>21</v>
      </c>
      <c r="E45" s="146">
        <v>16</v>
      </c>
      <c r="F45" s="146">
        <v>8</v>
      </c>
      <c r="G45" s="146">
        <v>37</v>
      </c>
      <c r="H45" s="146">
        <v>21</v>
      </c>
      <c r="I45" s="146">
        <v>1</v>
      </c>
      <c r="J45" s="146">
        <v>2</v>
      </c>
    </row>
    <row r="46" spans="1:10" ht="15" x14ac:dyDescent="0.2">
      <c r="A46" s="139" t="s">
        <v>45</v>
      </c>
      <c r="B46" s="177">
        <v>190</v>
      </c>
      <c r="C46" s="146">
        <v>97</v>
      </c>
      <c r="D46" s="146">
        <v>12</v>
      </c>
      <c r="E46" s="146">
        <v>22</v>
      </c>
      <c r="F46" s="146">
        <v>2</v>
      </c>
      <c r="G46" s="146">
        <v>46</v>
      </c>
      <c r="H46" s="146">
        <v>10</v>
      </c>
      <c r="I46" s="146">
        <v>1</v>
      </c>
      <c r="J46" s="146" t="s">
        <v>12</v>
      </c>
    </row>
    <row r="47" spans="1:10" ht="15" x14ac:dyDescent="0.2">
      <c r="A47" s="139" t="s">
        <v>46</v>
      </c>
      <c r="B47" s="177">
        <v>151</v>
      </c>
      <c r="C47" s="146">
        <v>15</v>
      </c>
      <c r="D47" s="146" t="s">
        <v>12</v>
      </c>
      <c r="E47" s="146">
        <v>14</v>
      </c>
      <c r="F47" s="146" t="s">
        <v>12</v>
      </c>
      <c r="G47" s="146">
        <v>113</v>
      </c>
      <c r="H47" s="146">
        <v>7</v>
      </c>
      <c r="I47" s="146">
        <v>2</v>
      </c>
      <c r="J47" s="146" t="s">
        <v>12</v>
      </c>
    </row>
    <row r="48" spans="1:10" ht="15" x14ac:dyDescent="0.2">
      <c r="A48" s="139" t="s">
        <v>47</v>
      </c>
      <c r="B48" s="177">
        <v>5</v>
      </c>
      <c r="C48" s="146" t="s">
        <v>12</v>
      </c>
      <c r="D48" s="146">
        <v>1</v>
      </c>
      <c r="E48" s="146">
        <v>1</v>
      </c>
      <c r="F48" s="146">
        <v>3</v>
      </c>
      <c r="G48" s="146" t="s">
        <v>12</v>
      </c>
      <c r="H48" s="146" t="s">
        <v>12</v>
      </c>
      <c r="I48" s="146" t="s">
        <v>12</v>
      </c>
      <c r="J48" s="146" t="s">
        <v>12</v>
      </c>
    </row>
  </sheetData>
  <mergeCells count="11">
    <mergeCell ref="A4:J4"/>
    <mergeCell ref="A2:J2"/>
    <mergeCell ref="A1:J1"/>
    <mergeCell ref="A5:A8"/>
    <mergeCell ref="C6:D6"/>
    <mergeCell ref="E6:J6"/>
    <mergeCell ref="C7:D7"/>
    <mergeCell ref="E7:F7"/>
    <mergeCell ref="G7:H7"/>
    <mergeCell ref="I7:J7"/>
    <mergeCell ref="C5:J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showGridLines="0" workbookViewId="0">
      <selection activeCell="A5" sqref="A5:A8"/>
    </sheetView>
  </sheetViews>
  <sheetFormatPr baseColWidth="10" defaultColWidth="11.42578125" defaultRowHeight="12.75" x14ac:dyDescent="0.2"/>
  <cols>
    <col min="1" max="1" width="54.28515625" style="3" customWidth="1"/>
    <col min="2" max="2" width="6.140625" style="1" customWidth="1"/>
    <col min="3" max="3" width="8.140625" style="1" customWidth="1"/>
    <col min="4" max="4" width="8.7109375" style="1" customWidth="1"/>
    <col min="5" max="5" width="8.140625" style="1" customWidth="1"/>
    <col min="6" max="6" width="8.7109375" style="1" customWidth="1"/>
    <col min="7" max="7" width="8.140625" style="1" customWidth="1"/>
    <col min="8" max="8" width="8.7109375" style="1" customWidth="1"/>
    <col min="9" max="9" width="8.140625" style="1" customWidth="1"/>
    <col min="10" max="10" width="8.7109375" style="1" customWidth="1"/>
    <col min="11" max="16384" width="11.42578125" style="1"/>
  </cols>
  <sheetData>
    <row r="1" spans="1:10" x14ac:dyDescent="0.2">
      <c r="A1" s="212" t="s">
        <v>203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</row>
    <row r="4" spans="1:10" x14ac:dyDescent="0.2">
      <c r="A4" s="208" t="s">
        <v>329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 x14ac:dyDescent="0.2">
      <c r="A5" s="210"/>
      <c r="B5" s="174" t="s">
        <v>3</v>
      </c>
      <c r="C5" s="215" t="s">
        <v>199</v>
      </c>
      <c r="D5" s="215"/>
      <c r="E5" s="215"/>
      <c r="F5" s="215"/>
      <c r="G5" s="215"/>
      <c r="H5" s="215"/>
      <c r="I5" s="215"/>
      <c r="J5" s="215"/>
    </row>
    <row r="6" spans="1:10" ht="15" customHeight="1" x14ac:dyDescent="0.2">
      <c r="A6" s="210"/>
      <c r="B6" s="174"/>
      <c r="C6" s="213" t="s">
        <v>166</v>
      </c>
      <c r="D6" s="213"/>
      <c r="E6" s="213" t="s">
        <v>167</v>
      </c>
      <c r="F6" s="213"/>
      <c r="G6" s="213"/>
      <c r="H6" s="213"/>
      <c r="I6" s="213"/>
      <c r="J6" s="213"/>
    </row>
    <row r="7" spans="1:10" ht="15" customHeight="1" x14ac:dyDescent="0.2">
      <c r="A7" s="210"/>
      <c r="B7" s="174"/>
      <c r="C7" s="210" t="s">
        <v>54</v>
      </c>
      <c r="D7" s="210"/>
      <c r="E7" s="210" t="s">
        <v>55</v>
      </c>
      <c r="F7" s="210"/>
      <c r="G7" s="210" t="s">
        <v>168</v>
      </c>
      <c r="H7" s="210"/>
      <c r="I7" s="210" t="s">
        <v>169</v>
      </c>
      <c r="J7" s="210"/>
    </row>
    <row r="8" spans="1:10" ht="15" x14ac:dyDescent="0.2">
      <c r="A8" s="210"/>
      <c r="B8" s="174"/>
      <c r="C8" s="139" t="s">
        <v>6</v>
      </c>
      <c r="D8" s="139" t="s">
        <v>7</v>
      </c>
      <c r="E8" s="139" t="s">
        <v>6</v>
      </c>
      <c r="F8" s="139" t="s">
        <v>7</v>
      </c>
      <c r="G8" s="139" t="s">
        <v>6</v>
      </c>
      <c r="H8" s="139" t="s">
        <v>7</v>
      </c>
      <c r="I8" s="139" t="s">
        <v>6</v>
      </c>
      <c r="J8" s="139" t="s">
        <v>7</v>
      </c>
    </row>
    <row r="9" spans="1:10" ht="15" customHeight="1" x14ac:dyDescent="0.2">
      <c r="A9" s="139" t="s">
        <v>3</v>
      </c>
      <c r="B9" s="176">
        <v>6991</v>
      </c>
      <c r="C9" s="141">
        <v>1877</v>
      </c>
      <c r="D9" s="141">
        <v>891</v>
      </c>
      <c r="E9" s="141">
        <v>921</v>
      </c>
      <c r="F9" s="141">
        <v>554</v>
      </c>
      <c r="G9" s="141">
        <v>1613</v>
      </c>
      <c r="H9" s="141">
        <v>773</v>
      </c>
      <c r="I9" s="141">
        <v>291</v>
      </c>
      <c r="J9" s="141">
        <v>71</v>
      </c>
    </row>
    <row r="10" spans="1:10" ht="15" x14ac:dyDescent="0.2">
      <c r="A10" s="139" t="s">
        <v>8</v>
      </c>
      <c r="B10" s="176">
        <v>49</v>
      </c>
      <c r="C10" s="141">
        <v>10</v>
      </c>
      <c r="D10" s="141">
        <v>16</v>
      </c>
      <c r="E10" s="141">
        <v>7</v>
      </c>
      <c r="F10" s="141">
        <v>10</v>
      </c>
      <c r="G10" s="141">
        <v>5</v>
      </c>
      <c r="H10" s="141">
        <v>1</v>
      </c>
      <c r="I10" s="141" t="s">
        <v>12</v>
      </c>
      <c r="J10" s="141" t="s">
        <v>12</v>
      </c>
    </row>
    <row r="11" spans="1:10" ht="15" x14ac:dyDescent="0.2">
      <c r="A11" s="139" t="s">
        <v>9</v>
      </c>
      <c r="B11" s="177">
        <v>49</v>
      </c>
      <c r="C11" s="146">
        <v>10</v>
      </c>
      <c r="D11" s="146">
        <v>16</v>
      </c>
      <c r="E11" s="146">
        <v>7</v>
      </c>
      <c r="F11" s="146">
        <v>10</v>
      </c>
      <c r="G11" s="146">
        <v>5</v>
      </c>
      <c r="H11" s="146">
        <v>1</v>
      </c>
      <c r="I11" s="146" t="s">
        <v>12</v>
      </c>
      <c r="J11" s="146" t="s">
        <v>12</v>
      </c>
    </row>
    <row r="12" spans="1:10" ht="15" x14ac:dyDescent="0.2">
      <c r="A12" s="139" t="s">
        <v>10</v>
      </c>
      <c r="B12" s="176">
        <v>730</v>
      </c>
      <c r="C12" s="141">
        <v>177</v>
      </c>
      <c r="D12" s="141">
        <v>103</v>
      </c>
      <c r="E12" s="141">
        <v>92</v>
      </c>
      <c r="F12" s="141">
        <v>99</v>
      </c>
      <c r="G12" s="141">
        <v>143</v>
      </c>
      <c r="H12" s="141">
        <v>86</v>
      </c>
      <c r="I12" s="141">
        <v>21</v>
      </c>
      <c r="J12" s="141">
        <v>9</v>
      </c>
    </row>
    <row r="13" spans="1:10" ht="15" x14ac:dyDescent="0.2">
      <c r="A13" s="139" t="s">
        <v>11</v>
      </c>
      <c r="B13" s="177">
        <v>3</v>
      </c>
      <c r="C13" s="146">
        <v>1</v>
      </c>
      <c r="D13" s="146">
        <v>1</v>
      </c>
      <c r="E13" s="146" t="s">
        <v>12</v>
      </c>
      <c r="F13" s="146" t="s">
        <v>12</v>
      </c>
      <c r="G13" s="146" t="s">
        <v>12</v>
      </c>
      <c r="H13" s="146" t="s">
        <v>12</v>
      </c>
      <c r="I13" s="146">
        <v>1</v>
      </c>
      <c r="J13" s="146" t="s">
        <v>12</v>
      </c>
    </row>
    <row r="14" spans="1:10" ht="15" x14ac:dyDescent="0.2">
      <c r="A14" s="139" t="s">
        <v>13</v>
      </c>
      <c r="B14" s="177">
        <v>60</v>
      </c>
      <c r="C14" s="146">
        <v>15</v>
      </c>
      <c r="D14" s="146">
        <v>3</v>
      </c>
      <c r="E14" s="146">
        <v>14</v>
      </c>
      <c r="F14" s="146">
        <v>2</v>
      </c>
      <c r="G14" s="146">
        <v>19</v>
      </c>
      <c r="H14" s="146">
        <v>5</v>
      </c>
      <c r="I14" s="146">
        <v>2</v>
      </c>
      <c r="J14" s="146" t="s">
        <v>12</v>
      </c>
    </row>
    <row r="15" spans="1:10" ht="15" x14ac:dyDescent="0.2">
      <c r="A15" s="139" t="s">
        <v>14</v>
      </c>
      <c r="B15" s="177">
        <v>36</v>
      </c>
      <c r="C15" s="146">
        <v>9</v>
      </c>
      <c r="D15" s="146">
        <v>4</v>
      </c>
      <c r="E15" s="146">
        <v>4</v>
      </c>
      <c r="F15" s="146">
        <v>9</v>
      </c>
      <c r="G15" s="146">
        <v>7</v>
      </c>
      <c r="H15" s="146">
        <v>1</v>
      </c>
      <c r="I15" s="146">
        <v>1</v>
      </c>
      <c r="J15" s="146">
        <v>1</v>
      </c>
    </row>
    <row r="16" spans="1:10" ht="15" x14ac:dyDescent="0.2">
      <c r="A16" s="139" t="s">
        <v>15</v>
      </c>
      <c r="B16" s="177">
        <v>63</v>
      </c>
      <c r="C16" s="146">
        <v>25</v>
      </c>
      <c r="D16" s="146">
        <v>10</v>
      </c>
      <c r="E16" s="146">
        <v>6</v>
      </c>
      <c r="F16" s="146">
        <v>5</v>
      </c>
      <c r="G16" s="146">
        <v>8</v>
      </c>
      <c r="H16" s="146">
        <v>4</v>
      </c>
      <c r="I16" s="146">
        <v>4</v>
      </c>
      <c r="J16" s="146">
        <v>1</v>
      </c>
    </row>
    <row r="17" spans="1:10" ht="15" x14ac:dyDescent="0.2">
      <c r="A17" s="139" t="s">
        <v>16</v>
      </c>
      <c r="B17" s="177">
        <v>4</v>
      </c>
      <c r="C17" s="146">
        <v>3</v>
      </c>
      <c r="D17" s="146" t="s">
        <v>12</v>
      </c>
      <c r="E17" s="146" t="s">
        <v>12</v>
      </c>
      <c r="F17" s="146" t="s">
        <v>12</v>
      </c>
      <c r="G17" s="146">
        <v>1</v>
      </c>
      <c r="H17" s="146" t="s">
        <v>12</v>
      </c>
      <c r="I17" s="146" t="s">
        <v>12</v>
      </c>
      <c r="J17" s="146" t="s">
        <v>12</v>
      </c>
    </row>
    <row r="18" spans="1:10" ht="15" x14ac:dyDescent="0.2">
      <c r="A18" s="139" t="s">
        <v>17</v>
      </c>
      <c r="B18" s="177">
        <v>18</v>
      </c>
      <c r="C18" s="146">
        <v>7</v>
      </c>
      <c r="D18" s="146">
        <v>3</v>
      </c>
      <c r="E18" s="146">
        <v>2</v>
      </c>
      <c r="F18" s="146" t="s">
        <v>12</v>
      </c>
      <c r="G18" s="146">
        <v>4</v>
      </c>
      <c r="H18" s="146">
        <v>2</v>
      </c>
      <c r="I18" s="146" t="s">
        <v>12</v>
      </c>
      <c r="J18" s="146" t="s">
        <v>12</v>
      </c>
    </row>
    <row r="19" spans="1:10" ht="15" x14ac:dyDescent="0.2">
      <c r="A19" s="139" t="s">
        <v>18</v>
      </c>
      <c r="B19" s="177">
        <v>68</v>
      </c>
      <c r="C19" s="146">
        <v>16</v>
      </c>
      <c r="D19" s="146">
        <v>10</v>
      </c>
      <c r="E19" s="146">
        <v>14</v>
      </c>
      <c r="F19" s="146">
        <v>6</v>
      </c>
      <c r="G19" s="146">
        <v>12</v>
      </c>
      <c r="H19" s="146">
        <v>8</v>
      </c>
      <c r="I19" s="146" t="s">
        <v>12</v>
      </c>
      <c r="J19" s="146">
        <v>2</v>
      </c>
    </row>
    <row r="20" spans="1:10" ht="15" x14ac:dyDescent="0.2">
      <c r="A20" s="139" t="s">
        <v>19</v>
      </c>
      <c r="B20" s="177">
        <v>31</v>
      </c>
      <c r="C20" s="146">
        <v>6</v>
      </c>
      <c r="D20" s="146">
        <v>2</v>
      </c>
      <c r="E20" s="146">
        <v>6</v>
      </c>
      <c r="F20" s="146">
        <v>3</v>
      </c>
      <c r="G20" s="146">
        <v>7</v>
      </c>
      <c r="H20" s="146">
        <v>6</v>
      </c>
      <c r="I20" s="146">
        <v>1</v>
      </c>
      <c r="J20" s="146" t="s">
        <v>12</v>
      </c>
    </row>
    <row r="21" spans="1:10" ht="15" x14ac:dyDescent="0.2">
      <c r="A21" s="139" t="s">
        <v>20</v>
      </c>
      <c r="B21" s="177">
        <v>6</v>
      </c>
      <c r="C21" s="146">
        <v>3</v>
      </c>
      <c r="D21" s="146" t="s">
        <v>12</v>
      </c>
      <c r="E21" s="146" t="s">
        <v>12</v>
      </c>
      <c r="F21" s="146" t="s">
        <v>12</v>
      </c>
      <c r="G21" s="146">
        <v>2</v>
      </c>
      <c r="H21" s="146">
        <v>1</v>
      </c>
      <c r="I21" s="146" t="s">
        <v>12</v>
      </c>
      <c r="J21" s="146" t="s">
        <v>12</v>
      </c>
    </row>
    <row r="22" spans="1:10" ht="15" x14ac:dyDescent="0.2">
      <c r="A22" s="139" t="s">
        <v>21</v>
      </c>
      <c r="B22" s="177">
        <v>70</v>
      </c>
      <c r="C22" s="146">
        <v>13</v>
      </c>
      <c r="D22" s="146">
        <v>5</v>
      </c>
      <c r="E22" s="146">
        <v>9</v>
      </c>
      <c r="F22" s="146">
        <v>5</v>
      </c>
      <c r="G22" s="146">
        <v>25</v>
      </c>
      <c r="H22" s="146">
        <v>11</v>
      </c>
      <c r="I22" s="146">
        <v>1</v>
      </c>
      <c r="J22" s="146">
        <v>1</v>
      </c>
    </row>
    <row r="23" spans="1:10" ht="15" x14ac:dyDescent="0.2">
      <c r="A23" s="139" t="s">
        <v>22</v>
      </c>
      <c r="B23" s="177">
        <v>13</v>
      </c>
      <c r="C23" s="146">
        <v>1</v>
      </c>
      <c r="D23" s="146">
        <v>2</v>
      </c>
      <c r="E23" s="146" t="s">
        <v>12</v>
      </c>
      <c r="F23" s="146">
        <v>1</v>
      </c>
      <c r="G23" s="146">
        <v>3</v>
      </c>
      <c r="H23" s="146">
        <v>5</v>
      </c>
      <c r="I23" s="146">
        <v>1</v>
      </c>
      <c r="J23" s="146" t="s">
        <v>12</v>
      </c>
    </row>
    <row r="24" spans="1:10" ht="15" x14ac:dyDescent="0.2">
      <c r="A24" s="139" t="s">
        <v>23</v>
      </c>
      <c r="B24" s="177">
        <v>65</v>
      </c>
      <c r="C24" s="146">
        <v>17</v>
      </c>
      <c r="D24" s="146">
        <v>7</v>
      </c>
      <c r="E24" s="146">
        <v>13</v>
      </c>
      <c r="F24" s="146">
        <v>2</v>
      </c>
      <c r="G24" s="146">
        <v>14</v>
      </c>
      <c r="H24" s="146">
        <v>9</v>
      </c>
      <c r="I24" s="146">
        <v>2</v>
      </c>
      <c r="J24" s="146">
        <v>1</v>
      </c>
    </row>
    <row r="25" spans="1:10" ht="15" x14ac:dyDescent="0.2">
      <c r="A25" s="139" t="s">
        <v>24</v>
      </c>
      <c r="B25" s="177">
        <v>23</v>
      </c>
      <c r="C25" s="146">
        <v>7</v>
      </c>
      <c r="D25" s="146">
        <v>5</v>
      </c>
      <c r="E25" s="146">
        <v>6</v>
      </c>
      <c r="F25" s="146">
        <v>3</v>
      </c>
      <c r="G25" s="146">
        <v>1</v>
      </c>
      <c r="H25" s="146">
        <v>1</v>
      </c>
      <c r="I25" s="146" t="s">
        <v>12</v>
      </c>
      <c r="J25" s="146" t="s">
        <v>12</v>
      </c>
    </row>
    <row r="26" spans="1:10" ht="15" x14ac:dyDescent="0.2">
      <c r="A26" s="139" t="s">
        <v>25</v>
      </c>
      <c r="B26" s="177">
        <v>270</v>
      </c>
      <c r="C26" s="146">
        <v>54</v>
      </c>
      <c r="D26" s="146">
        <v>51</v>
      </c>
      <c r="E26" s="146">
        <v>18</v>
      </c>
      <c r="F26" s="146">
        <v>63</v>
      </c>
      <c r="G26" s="146">
        <v>40</v>
      </c>
      <c r="H26" s="146">
        <v>33</v>
      </c>
      <c r="I26" s="146">
        <v>8</v>
      </c>
      <c r="J26" s="146">
        <v>3</v>
      </c>
    </row>
    <row r="27" spans="1:10" ht="15" x14ac:dyDescent="0.2">
      <c r="A27" s="139" t="s">
        <v>26</v>
      </c>
      <c r="B27" s="176">
        <v>6212</v>
      </c>
      <c r="C27" s="141">
        <v>1690</v>
      </c>
      <c r="D27" s="141">
        <v>772</v>
      </c>
      <c r="E27" s="141">
        <v>822</v>
      </c>
      <c r="F27" s="141">
        <v>445</v>
      </c>
      <c r="G27" s="141">
        <v>1465</v>
      </c>
      <c r="H27" s="141">
        <v>686</v>
      </c>
      <c r="I27" s="141">
        <v>270</v>
      </c>
      <c r="J27" s="141">
        <v>62</v>
      </c>
    </row>
    <row r="28" spans="1:10" ht="15" x14ac:dyDescent="0.2">
      <c r="A28" s="139" t="s">
        <v>27</v>
      </c>
      <c r="B28" s="177">
        <v>694</v>
      </c>
      <c r="C28" s="146">
        <v>196</v>
      </c>
      <c r="D28" s="146">
        <v>94</v>
      </c>
      <c r="E28" s="146">
        <v>97</v>
      </c>
      <c r="F28" s="146">
        <v>83</v>
      </c>
      <c r="G28" s="146">
        <v>130</v>
      </c>
      <c r="H28" s="146">
        <v>74</v>
      </c>
      <c r="I28" s="146">
        <v>18</v>
      </c>
      <c r="J28" s="146">
        <v>2</v>
      </c>
    </row>
    <row r="29" spans="1:10" ht="15" x14ac:dyDescent="0.2">
      <c r="A29" s="139" t="s">
        <v>28</v>
      </c>
      <c r="B29" s="177">
        <v>226</v>
      </c>
      <c r="C29" s="146">
        <v>47</v>
      </c>
      <c r="D29" s="146">
        <v>39</v>
      </c>
      <c r="E29" s="146">
        <v>27</v>
      </c>
      <c r="F29" s="146">
        <v>29</v>
      </c>
      <c r="G29" s="146">
        <v>33</v>
      </c>
      <c r="H29" s="146">
        <v>34</v>
      </c>
      <c r="I29" s="146">
        <v>6</v>
      </c>
      <c r="J29" s="146">
        <v>11</v>
      </c>
    </row>
    <row r="30" spans="1:10" ht="15" x14ac:dyDescent="0.2">
      <c r="A30" s="139" t="s">
        <v>29</v>
      </c>
      <c r="B30" s="177">
        <v>330</v>
      </c>
      <c r="C30" s="146">
        <v>101</v>
      </c>
      <c r="D30" s="146">
        <v>33</v>
      </c>
      <c r="E30" s="146">
        <v>37</v>
      </c>
      <c r="F30" s="146">
        <v>15</v>
      </c>
      <c r="G30" s="146">
        <v>86</v>
      </c>
      <c r="H30" s="146">
        <v>31</v>
      </c>
      <c r="I30" s="146">
        <v>20</v>
      </c>
      <c r="J30" s="146">
        <v>7</v>
      </c>
    </row>
    <row r="31" spans="1:10" ht="15" x14ac:dyDescent="0.2">
      <c r="A31" s="139" t="s">
        <v>30</v>
      </c>
      <c r="B31" s="177">
        <v>76</v>
      </c>
      <c r="C31" s="146">
        <v>28</v>
      </c>
      <c r="D31" s="146">
        <v>9</v>
      </c>
      <c r="E31" s="146">
        <v>6</v>
      </c>
      <c r="F31" s="146">
        <v>8</v>
      </c>
      <c r="G31" s="146">
        <v>9</v>
      </c>
      <c r="H31" s="146">
        <v>13</v>
      </c>
      <c r="I31" s="146">
        <v>2</v>
      </c>
      <c r="J31" s="146">
        <v>1</v>
      </c>
    </row>
    <row r="32" spans="1:10" ht="15" x14ac:dyDescent="0.2">
      <c r="A32" s="139" t="s">
        <v>31</v>
      </c>
      <c r="B32" s="177">
        <v>8</v>
      </c>
      <c r="C32" s="146">
        <v>2</v>
      </c>
      <c r="D32" s="146">
        <v>2</v>
      </c>
      <c r="E32" s="146">
        <v>2</v>
      </c>
      <c r="F32" s="146">
        <v>2</v>
      </c>
      <c r="G32" s="146" t="s">
        <v>12</v>
      </c>
      <c r="H32" s="146" t="s">
        <v>12</v>
      </c>
      <c r="I32" s="146" t="s">
        <v>12</v>
      </c>
      <c r="J32" s="146" t="s">
        <v>12</v>
      </c>
    </row>
    <row r="33" spans="1:10" ht="15" x14ac:dyDescent="0.2">
      <c r="A33" s="139" t="s">
        <v>32</v>
      </c>
      <c r="B33" s="177">
        <v>119</v>
      </c>
      <c r="C33" s="146">
        <v>19</v>
      </c>
      <c r="D33" s="146">
        <v>24</v>
      </c>
      <c r="E33" s="146">
        <v>10</v>
      </c>
      <c r="F33" s="146">
        <v>14</v>
      </c>
      <c r="G33" s="146">
        <v>15</v>
      </c>
      <c r="H33" s="146">
        <v>34</v>
      </c>
      <c r="I33" s="146">
        <v>1</v>
      </c>
      <c r="J33" s="146">
        <v>2</v>
      </c>
    </row>
    <row r="34" spans="1:10" ht="15" x14ac:dyDescent="0.2">
      <c r="A34" s="139" t="s">
        <v>33</v>
      </c>
      <c r="B34" s="177">
        <v>382</v>
      </c>
      <c r="C34" s="146">
        <v>76</v>
      </c>
      <c r="D34" s="146">
        <v>26</v>
      </c>
      <c r="E34" s="146">
        <v>72</v>
      </c>
      <c r="F34" s="146">
        <v>63</v>
      </c>
      <c r="G34" s="146">
        <v>81</v>
      </c>
      <c r="H34" s="146">
        <v>53</v>
      </c>
      <c r="I34" s="146">
        <v>10</v>
      </c>
      <c r="J34" s="146">
        <v>1</v>
      </c>
    </row>
    <row r="35" spans="1:10" ht="15" x14ac:dyDescent="0.2">
      <c r="A35" s="139" t="s">
        <v>34</v>
      </c>
      <c r="B35" s="177">
        <v>85</v>
      </c>
      <c r="C35" s="146">
        <v>22</v>
      </c>
      <c r="D35" s="146">
        <v>12</v>
      </c>
      <c r="E35" s="146">
        <v>5</v>
      </c>
      <c r="F35" s="146">
        <v>8</v>
      </c>
      <c r="G35" s="146">
        <v>21</v>
      </c>
      <c r="H35" s="146">
        <v>12</v>
      </c>
      <c r="I35" s="146">
        <v>3</v>
      </c>
      <c r="J35" s="146">
        <v>2</v>
      </c>
    </row>
    <row r="36" spans="1:10" ht="15" x14ac:dyDescent="0.2">
      <c r="A36" s="139" t="s">
        <v>35</v>
      </c>
      <c r="B36" s="177">
        <v>525</v>
      </c>
      <c r="C36" s="146">
        <v>153</v>
      </c>
      <c r="D36" s="146">
        <v>72</v>
      </c>
      <c r="E36" s="146">
        <v>81</v>
      </c>
      <c r="F36" s="146">
        <v>17</v>
      </c>
      <c r="G36" s="146">
        <v>142</v>
      </c>
      <c r="H36" s="146">
        <v>45</v>
      </c>
      <c r="I36" s="146">
        <v>15</v>
      </c>
      <c r="J36" s="146" t="s">
        <v>12</v>
      </c>
    </row>
    <row r="37" spans="1:10" ht="15" x14ac:dyDescent="0.2">
      <c r="A37" s="139" t="s">
        <v>36</v>
      </c>
      <c r="B37" s="177">
        <v>286</v>
      </c>
      <c r="C37" s="146">
        <v>42</v>
      </c>
      <c r="D37" s="146">
        <v>42</v>
      </c>
      <c r="E37" s="146">
        <v>20</v>
      </c>
      <c r="F37" s="146">
        <v>41</v>
      </c>
      <c r="G37" s="146">
        <v>63</v>
      </c>
      <c r="H37" s="146">
        <v>71</v>
      </c>
      <c r="I37" s="146">
        <v>5</v>
      </c>
      <c r="J37" s="146">
        <v>2</v>
      </c>
    </row>
    <row r="38" spans="1:10" ht="15" x14ac:dyDescent="0.2">
      <c r="A38" s="139" t="s">
        <v>37</v>
      </c>
      <c r="B38" s="177">
        <v>182</v>
      </c>
      <c r="C38" s="146">
        <v>38</v>
      </c>
      <c r="D38" s="146">
        <v>26</v>
      </c>
      <c r="E38" s="146">
        <v>22</v>
      </c>
      <c r="F38" s="146">
        <v>16</v>
      </c>
      <c r="G38" s="146">
        <v>45</v>
      </c>
      <c r="H38" s="146">
        <v>29</v>
      </c>
      <c r="I38" s="146">
        <v>6</v>
      </c>
      <c r="J38" s="146" t="s">
        <v>12</v>
      </c>
    </row>
    <row r="39" spans="1:10" ht="15" x14ac:dyDescent="0.2">
      <c r="A39" s="139" t="s">
        <v>38</v>
      </c>
      <c r="B39" s="177">
        <v>89</v>
      </c>
      <c r="C39" s="146">
        <v>27</v>
      </c>
      <c r="D39" s="146">
        <v>16</v>
      </c>
      <c r="E39" s="146">
        <v>10</v>
      </c>
      <c r="F39" s="146">
        <v>3</v>
      </c>
      <c r="G39" s="146">
        <v>24</v>
      </c>
      <c r="H39" s="146">
        <v>9</v>
      </c>
      <c r="I39" s="146" t="s">
        <v>12</v>
      </c>
      <c r="J39" s="146" t="s">
        <v>12</v>
      </c>
    </row>
    <row r="40" spans="1:10" ht="15" x14ac:dyDescent="0.2">
      <c r="A40" s="139" t="s">
        <v>39</v>
      </c>
      <c r="B40" s="177">
        <v>754</v>
      </c>
      <c r="C40" s="146">
        <v>111</v>
      </c>
      <c r="D40" s="146">
        <v>107</v>
      </c>
      <c r="E40" s="146">
        <v>97</v>
      </c>
      <c r="F40" s="146">
        <v>66</v>
      </c>
      <c r="G40" s="146">
        <v>159</v>
      </c>
      <c r="H40" s="146">
        <v>103</v>
      </c>
      <c r="I40" s="146">
        <v>91</v>
      </c>
      <c r="J40" s="146">
        <v>20</v>
      </c>
    </row>
    <row r="41" spans="1:10" ht="15" x14ac:dyDescent="0.2">
      <c r="A41" s="139" t="s">
        <v>40</v>
      </c>
      <c r="B41" s="177">
        <v>288</v>
      </c>
      <c r="C41" s="146">
        <v>125</v>
      </c>
      <c r="D41" s="146">
        <v>68</v>
      </c>
      <c r="E41" s="146">
        <v>30</v>
      </c>
      <c r="F41" s="146">
        <v>8</v>
      </c>
      <c r="G41" s="146">
        <v>37</v>
      </c>
      <c r="H41" s="146">
        <v>16</v>
      </c>
      <c r="I41" s="146">
        <v>3</v>
      </c>
      <c r="J41" s="146">
        <v>1</v>
      </c>
    </row>
    <row r="42" spans="1:10" ht="15" x14ac:dyDescent="0.2">
      <c r="A42" s="139" t="s">
        <v>41</v>
      </c>
      <c r="B42" s="177">
        <v>507</v>
      </c>
      <c r="C42" s="146">
        <v>154</v>
      </c>
      <c r="D42" s="146">
        <v>51</v>
      </c>
      <c r="E42" s="146">
        <v>76</v>
      </c>
      <c r="F42" s="146">
        <v>28</v>
      </c>
      <c r="G42" s="146">
        <v>110</v>
      </c>
      <c r="H42" s="146">
        <v>59</v>
      </c>
      <c r="I42" s="146">
        <v>23</v>
      </c>
      <c r="J42" s="146">
        <v>6</v>
      </c>
    </row>
    <row r="43" spans="1:10" ht="15" x14ac:dyDescent="0.2">
      <c r="A43" s="139" t="s">
        <v>42</v>
      </c>
      <c r="B43" s="177">
        <v>387</v>
      </c>
      <c r="C43" s="146">
        <v>137</v>
      </c>
      <c r="D43" s="146">
        <v>11</v>
      </c>
      <c r="E43" s="146">
        <v>79</v>
      </c>
      <c r="F43" s="146">
        <v>4</v>
      </c>
      <c r="G43" s="146">
        <v>109</v>
      </c>
      <c r="H43" s="146">
        <v>33</v>
      </c>
      <c r="I43" s="146">
        <v>14</v>
      </c>
      <c r="J43" s="146" t="s">
        <v>12</v>
      </c>
    </row>
    <row r="44" spans="1:10" ht="15" x14ac:dyDescent="0.2">
      <c r="A44" s="139" t="s">
        <v>43</v>
      </c>
      <c r="B44" s="177">
        <v>337</v>
      </c>
      <c r="C44" s="146">
        <v>173</v>
      </c>
      <c r="D44" s="146">
        <v>32</v>
      </c>
      <c r="E44" s="146">
        <v>60</v>
      </c>
      <c r="F44" s="146">
        <v>5</v>
      </c>
      <c r="G44" s="146">
        <v>49</v>
      </c>
      <c r="H44" s="146">
        <v>7</v>
      </c>
      <c r="I44" s="146">
        <v>9</v>
      </c>
      <c r="J44" s="146">
        <v>2</v>
      </c>
    </row>
    <row r="45" spans="1:10" ht="15" x14ac:dyDescent="0.2">
      <c r="A45" s="139" t="s">
        <v>44</v>
      </c>
      <c r="B45" s="177">
        <v>265</v>
      </c>
      <c r="C45" s="146">
        <v>68</v>
      </c>
      <c r="D45" s="146">
        <v>68</v>
      </c>
      <c r="E45" s="146">
        <v>33</v>
      </c>
      <c r="F45" s="146">
        <v>23</v>
      </c>
      <c r="G45" s="146">
        <v>35</v>
      </c>
      <c r="H45" s="146">
        <v>30</v>
      </c>
      <c r="I45" s="146">
        <v>4</v>
      </c>
      <c r="J45" s="146">
        <v>4</v>
      </c>
    </row>
    <row r="46" spans="1:10" ht="15" x14ac:dyDescent="0.2">
      <c r="A46" s="139" t="s">
        <v>45</v>
      </c>
      <c r="B46" s="177">
        <v>276</v>
      </c>
      <c r="C46" s="146">
        <v>122</v>
      </c>
      <c r="D46" s="146">
        <v>25</v>
      </c>
      <c r="E46" s="146">
        <v>37</v>
      </c>
      <c r="F46" s="146">
        <v>9</v>
      </c>
      <c r="G46" s="146">
        <v>52</v>
      </c>
      <c r="H46" s="146">
        <v>25</v>
      </c>
      <c r="I46" s="146">
        <v>6</v>
      </c>
      <c r="J46" s="146" t="s">
        <v>12</v>
      </c>
    </row>
    <row r="47" spans="1:10" ht="15" x14ac:dyDescent="0.2">
      <c r="A47" s="139" t="s">
        <v>46</v>
      </c>
      <c r="B47" s="177">
        <v>394</v>
      </c>
      <c r="C47" s="146">
        <v>49</v>
      </c>
      <c r="D47" s="146">
        <v>15</v>
      </c>
      <c r="E47" s="146">
        <v>19</v>
      </c>
      <c r="F47" s="146">
        <v>3</v>
      </c>
      <c r="G47" s="146">
        <v>265</v>
      </c>
      <c r="H47" s="146">
        <v>8</v>
      </c>
      <c r="I47" s="146">
        <v>34</v>
      </c>
      <c r="J47" s="146">
        <v>1</v>
      </c>
    </row>
    <row r="48" spans="1:10" ht="15" x14ac:dyDescent="0.2">
      <c r="A48" s="139" t="s">
        <v>47</v>
      </c>
      <c r="B48" s="177">
        <v>2</v>
      </c>
      <c r="C48" s="146" t="s">
        <v>12</v>
      </c>
      <c r="D48" s="146" t="s">
        <v>12</v>
      </c>
      <c r="E48" s="146">
        <v>2</v>
      </c>
      <c r="F48" s="146" t="s">
        <v>12</v>
      </c>
      <c r="G48" s="146" t="s">
        <v>12</v>
      </c>
      <c r="H48" s="146" t="s">
        <v>12</v>
      </c>
      <c r="I48" s="146" t="s">
        <v>12</v>
      </c>
      <c r="J48" s="146" t="s">
        <v>12</v>
      </c>
    </row>
  </sheetData>
  <mergeCells count="11">
    <mergeCell ref="A4:J4"/>
    <mergeCell ref="A2:J2"/>
    <mergeCell ref="A1:J1"/>
    <mergeCell ref="A5:A8"/>
    <mergeCell ref="C6:D6"/>
    <mergeCell ref="E6:J6"/>
    <mergeCell ref="C7:D7"/>
    <mergeCell ref="E7:F7"/>
    <mergeCell ref="G7:H7"/>
    <mergeCell ref="I7:J7"/>
    <mergeCell ref="C5:J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45"/>
  <sheetViews>
    <sheetView showGridLines="0" workbookViewId="0">
      <selection activeCell="AA45" sqref="AA45"/>
    </sheetView>
  </sheetViews>
  <sheetFormatPr baseColWidth="10" defaultColWidth="11.42578125" defaultRowHeight="12.75" x14ac:dyDescent="0.2"/>
  <cols>
    <col min="1" max="1" width="3" style="1" customWidth="1"/>
    <col min="2" max="2" width="51.7109375" style="3" customWidth="1"/>
    <col min="3" max="3" width="16.5703125" style="1" bestFit="1" customWidth="1"/>
    <col min="4" max="4" width="15.5703125" style="1" bestFit="1" customWidth="1"/>
    <col min="5" max="5" width="16.5703125" style="1" bestFit="1" customWidth="1"/>
    <col min="6" max="6" width="15.5703125" style="1" bestFit="1" customWidth="1"/>
    <col min="7" max="7" width="16.5703125" style="1" bestFit="1" customWidth="1"/>
    <col min="8" max="8" width="15.5703125" style="1" bestFit="1" customWidth="1"/>
    <col min="9" max="9" width="16.5703125" style="1" bestFit="1" customWidth="1"/>
    <col min="10" max="10" width="15.5703125" style="1" bestFit="1" customWidth="1"/>
    <col min="11" max="11" width="16.5703125" style="1" bestFit="1" customWidth="1"/>
    <col min="12" max="12" width="15.5703125" style="1" bestFit="1" customWidth="1"/>
    <col min="13" max="13" width="16.5703125" style="1" bestFit="1" customWidth="1"/>
    <col min="14" max="14" width="15.5703125" style="1" bestFit="1" customWidth="1"/>
    <col min="15" max="15" width="16.5703125" style="1" bestFit="1" customWidth="1"/>
    <col min="16" max="16" width="15.5703125" style="1" bestFit="1" customWidth="1"/>
    <col min="17" max="17" width="16.5703125" style="1" bestFit="1" customWidth="1"/>
    <col min="18" max="18" width="15.5703125" style="1" bestFit="1" customWidth="1"/>
    <col min="19" max="19" width="16.5703125" style="1" bestFit="1" customWidth="1"/>
    <col min="20" max="20" width="15.5703125" style="1" bestFit="1" customWidth="1"/>
    <col min="21" max="21" width="16.5703125" style="1" bestFit="1" customWidth="1"/>
    <col min="22" max="22" width="15.5703125" style="1" bestFit="1" customWidth="1"/>
    <col min="23" max="23" width="16.5703125" style="1" bestFit="1" customWidth="1"/>
    <col min="24" max="24" width="15.5703125" style="1" bestFit="1" customWidth="1"/>
    <col min="25" max="25" width="16.5703125" style="1" bestFit="1" customWidth="1"/>
    <col min="26" max="26" width="15.5703125" style="1" bestFit="1" customWidth="1"/>
    <col min="27" max="27" width="5.85546875" style="1" customWidth="1"/>
    <col min="28" max="16384" width="11.42578125" style="1"/>
  </cols>
  <sheetData>
    <row r="1" spans="1:27" ht="13.15" customHeight="1" x14ac:dyDescent="0.25">
      <c r="A1" s="12"/>
      <c r="B1" s="212" t="s">
        <v>204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148"/>
    </row>
    <row r="2" spans="1:27" ht="15" x14ac:dyDescent="0.25">
      <c r="A2" s="12"/>
      <c r="B2" s="212" t="s">
        <v>1</v>
      </c>
      <c r="C2" s="207"/>
      <c r="D2" s="207"/>
      <c r="E2" s="207"/>
      <c r="F2" s="207"/>
      <c r="G2" s="207"/>
      <c r="H2" s="207"/>
      <c r="I2" s="207"/>
      <c r="J2" s="207"/>
      <c r="K2" s="207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</row>
    <row r="3" spans="1:27" ht="15" x14ac:dyDescent="0.25">
      <c r="A3" s="168"/>
      <c r="B3" s="167"/>
      <c r="C3" s="166"/>
      <c r="D3" s="166"/>
      <c r="E3" s="166"/>
      <c r="F3" s="166"/>
      <c r="G3" s="166"/>
      <c r="H3" s="166"/>
      <c r="I3" s="166"/>
      <c r="J3" s="166"/>
      <c r="K3" s="166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27" ht="15" customHeight="1" x14ac:dyDescent="0.2">
      <c r="B4" s="210"/>
      <c r="C4" s="217" t="s">
        <v>3</v>
      </c>
      <c r="D4" s="217"/>
      <c r="E4" s="213" t="s">
        <v>176</v>
      </c>
      <c r="F4" s="213"/>
      <c r="G4" s="213" t="s">
        <v>177</v>
      </c>
      <c r="H4" s="213"/>
      <c r="I4" s="213" t="s">
        <v>178</v>
      </c>
      <c r="J4" s="213"/>
      <c r="K4" s="213" t="s">
        <v>179</v>
      </c>
      <c r="L4" s="213"/>
      <c r="M4" s="213" t="s">
        <v>180</v>
      </c>
      <c r="N4" s="213"/>
      <c r="O4" s="213" t="s">
        <v>181</v>
      </c>
      <c r="P4" s="213"/>
      <c r="Q4" s="213" t="s">
        <v>182</v>
      </c>
      <c r="R4" s="213"/>
      <c r="S4" s="213" t="s">
        <v>183</v>
      </c>
      <c r="T4" s="213"/>
      <c r="U4" s="213" t="s">
        <v>184</v>
      </c>
      <c r="V4" s="213"/>
      <c r="W4" s="213" t="s">
        <v>185</v>
      </c>
      <c r="X4" s="213"/>
      <c r="Y4" s="213" t="s">
        <v>186</v>
      </c>
      <c r="Z4" s="213"/>
    </row>
    <row r="5" spans="1:27" ht="15" x14ac:dyDescent="0.2">
      <c r="B5" s="210"/>
      <c r="C5" s="179" t="s">
        <v>418</v>
      </c>
      <c r="D5" s="179" t="s">
        <v>199</v>
      </c>
      <c r="E5" s="140" t="s">
        <v>418</v>
      </c>
      <c r="F5" s="140" t="s">
        <v>199</v>
      </c>
      <c r="G5" s="140" t="s">
        <v>418</v>
      </c>
      <c r="H5" s="140" t="s">
        <v>199</v>
      </c>
      <c r="I5" s="140" t="s">
        <v>418</v>
      </c>
      <c r="J5" s="140" t="s">
        <v>199</v>
      </c>
      <c r="K5" s="140" t="s">
        <v>418</v>
      </c>
      <c r="L5" s="140" t="s">
        <v>199</v>
      </c>
      <c r="M5" s="140" t="s">
        <v>418</v>
      </c>
      <c r="N5" s="140" t="s">
        <v>199</v>
      </c>
      <c r="O5" s="140" t="s">
        <v>418</v>
      </c>
      <c r="P5" s="140" t="s">
        <v>199</v>
      </c>
      <c r="Q5" s="140" t="s">
        <v>418</v>
      </c>
      <c r="R5" s="140" t="s">
        <v>199</v>
      </c>
      <c r="S5" s="140" t="s">
        <v>418</v>
      </c>
      <c r="T5" s="140" t="s">
        <v>199</v>
      </c>
      <c r="U5" s="140" t="s">
        <v>418</v>
      </c>
      <c r="V5" s="140" t="s">
        <v>199</v>
      </c>
      <c r="W5" s="140" t="s">
        <v>418</v>
      </c>
      <c r="X5" s="140" t="s">
        <v>199</v>
      </c>
      <c r="Y5" s="140" t="s">
        <v>418</v>
      </c>
      <c r="Z5" s="140" t="s">
        <v>199</v>
      </c>
    </row>
    <row r="6" spans="1:27" ht="15" customHeight="1" x14ac:dyDescent="0.2">
      <c r="A6" s="14">
        <v>1</v>
      </c>
      <c r="B6" s="139" t="s">
        <v>3</v>
      </c>
      <c r="C6" s="176">
        <v>5497</v>
      </c>
      <c r="D6" s="176">
        <v>41784</v>
      </c>
      <c r="E6" s="141">
        <v>1356</v>
      </c>
      <c r="F6" s="141">
        <v>11291</v>
      </c>
      <c r="G6" s="141">
        <v>717</v>
      </c>
      <c r="H6" s="141">
        <v>3849</v>
      </c>
      <c r="I6" s="141">
        <v>492</v>
      </c>
      <c r="J6" s="141">
        <v>3471</v>
      </c>
      <c r="K6" s="141">
        <v>238</v>
      </c>
      <c r="L6" s="141">
        <v>995</v>
      </c>
      <c r="M6" s="141">
        <v>959</v>
      </c>
      <c r="N6" s="141">
        <v>9848</v>
      </c>
      <c r="O6" s="141">
        <v>39</v>
      </c>
      <c r="P6" s="141">
        <v>74</v>
      </c>
      <c r="Q6" s="141">
        <v>509</v>
      </c>
      <c r="R6" s="141">
        <v>5316</v>
      </c>
      <c r="S6" s="141">
        <v>486</v>
      </c>
      <c r="T6" s="141">
        <v>2306</v>
      </c>
      <c r="U6" s="141">
        <v>227</v>
      </c>
      <c r="V6" s="141">
        <v>2657</v>
      </c>
      <c r="W6" s="141">
        <v>389</v>
      </c>
      <c r="X6" s="141">
        <v>1792</v>
      </c>
      <c r="Y6" s="141">
        <v>85</v>
      </c>
      <c r="Z6" s="141">
        <v>185</v>
      </c>
      <c r="AA6" s="147">
        <v>1</v>
      </c>
    </row>
    <row r="7" spans="1:27" ht="15" x14ac:dyDescent="0.2">
      <c r="A7" s="14">
        <v>2</v>
      </c>
      <c r="B7" s="139" t="s">
        <v>8</v>
      </c>
      <c r="C7" s="176">
        <v>106</v>
      </c>
      <c r="D7" s="176">
        <v>274</v>
      </c>
      <c r="E7" s="141">
        <v>10</v>
      </c>
      <c r="F7" s="141">
        <v>24</v>
      </c>
      <c r="G7" s="141">
        <v>6</v>
      </c>
      <c r="H7" s="141">
        <v>15</v>
      </c>
      <c r="I7" s="141">
        <v>16</v>
      </c>
      <c r="J7" s="141">
        <v>40</v>
      </c>
      <c r="K7" s="141">
        <v>14</v>
      </c>
      <c r="L7" s="141">
        <v>19</v>
      </c>
      <c r="M7" s="141">
        <v>13</v>
      </c>
      <c r="N7" s="141">
        <v>32</v>
      </c>
      <c r="O7" s="141">
        <v>1</v>
      </c>
      <c r="P7" s="141">
        <v>1</v>
      </c>
      <c r="Q7" s="141">
        <v>12</v>
      </c>
      <c r="R7" s="141">
        <v>34</v>
      </c>
      <c r="S7" s="141">
        <v>10</v>
      </c>
      <c r="T7" s="141">
        <v>52</v>
      </c>
      <c r="U7" s="141">
        <v>8</v>
      </c>
      <c r="V7" s="141">
        <v>19</v>
      </c>
      <c r="W7" s="141">
        <v>10</v>
      </c>
      <c r="X7" s="141">
        <v>27</v>
      </c>
      <c r="Y7" s="141">
        <v>6</v>
      </c>
      <c r="Z7" s="141">
        <v>11</v>
      </c>
      <c r="AA7" s="147">
        <v>2</v>
      </c>
    </row>
    <row r="8" spans="1:27" ht="15" x14ac:dyDescent="0.2">
      <c r="A8" s="14">
        <v>3</v>
      </c>
      <c r="B8" s="139" t="s">
        <v>9</v>
      </c>
      <c r="C8" s="177">
        <v>106</v>
      </c>
      <c r="D8" s="177">
        <v>274</v>
      </c>
      <c r="E8" s="146" t="s">
        <v>461</v>
      </c>
      <c r="F8" s="146" t="s">
        <v>462</v>
      </c>
      <c r="G8" s="146">
        <v>6</v>
      </c>
      <c r="H8" s="146" t="s">
        <v>463</v>
      </c>
      <c r="I8" s="146" t="s">
        <v>464</v>
      </c>
      <c r="J8" s="146" t="s">
        <v>465</v>
      </c>
      <c r="K8" s="146" t="s">
        <v>466</v>
      </c>
      <c r="L8" s="146" t="s">
        <v>467</v>
      </c>
      <c r="M8" s="146" t="s">
        <v>468</v>
      </c>
      <c r="N8" s="146" t="s">
        <v>469</v>
      </c>
      <c r="O8" s="146">
        <v>1</v>
      </c>
      <c r="P8" s="146">
        <v>1</v>
      </c>
      <c r="Q8" s="146" t="s">
        <v>470</v>
      </c>
      <c r="R8" s="146" t="s">
        <v>471</v>
      </c>
      <c r="S8" s="146" t="s">
        <v>461</v>
      </c>
      <c r="T8" s="146" t="s">
        <v>472</v>
      </c>
      <c r="U8" s="146">
        <v>8</v>
      </c>
      <c r="V8" s="146" t="s">
        <v>467</v>
      </c>
      <c r="W8" s="146" t="s">
        <v>461</v>
      </c>
      <c r="X8" s="146" t="s">
        <v>473</v>
      </c>
      <c r="Y8" s="146">
        <v>6</v>
      </c>
      <c r="Z8" s="146" t="s">
        <v>474</v>
      </c>
      <c r="AA8" s="147">
        <v>3</v>
      </c>
    </row>
    <row r="9" spans="1:27" ht="15" x14ac:dyDescent="0.2">
      <c r="A9" s="14">
        <v>4</v>
      </c>
      <c r="B9" s="139" t="s">
        <v>10</v>
      </c>
      <c r="C9" s="176">
        <v>635</v>
      </c>
      <c r="D9" s="176">
        <v>14986</v>
      </c>
      <c r="E9" s="141">
        <v>86</v>
      </c>
      <c r="F9" s="141">
        <v>1165</v>
      </c>
      <c r="G9" s="141">
        <v>87</v>
      </c>
      <c r="H9" s="141">
        <v>960</v>
      </c>
      <c r="I9" s="141">
        <v>86</v>
      </c>
      <c r="J9" s="141">
        <v>1686</v>
      </c>
      <c r="K9" s="141">
        <v>40</v>
      </c>
      <c r="L9" s="141">
        <v>250</v>
      </c>
      <c r="M9" s="141">
        <v>102</v>
      </c>
      <c r="N9" s="141">
        <v>5170</v>
      </c>
      <c r="O9" s="141">
        <v>4</v>
      </c>
      <c r="P9" s="141">
        <v>6</v>
      </c>
      <c r="Q9" s="141">
        <v>66</v>
      </c>
      <c r="R9" s="141">
        <v>3163</v>
      </c>
      <c r="S9" s="141">
        <v>61</v>
      </c>
      <c r="T9" s="141">
        <v>767</v>
      </c>
      <c r="U9" s="141">
        <v>37</v>
      </c>
      <c r="V9" s="141">
        <v>1337</v>
      </c>
      <c r="W9" s="141">
        <v>55</v>
      </c>
      <c r="X9" s="141">
        <v>453</v>
      </c>
      <c r="Y9" s="141">
        <v>11</v>
      </c>
      <c r="Z9" s="141">
        <v>29</v>
      </c>
      <c r="AA9" s="147">
        <v>4</v>
      </c>
    </row>
    <row r="10" spans="1:27" ht="15" x14ac:dyDescent="0.2">
      <c r="A10" s="14">
        <v>5</v>
      </c>
      <c r="B10" s="139" t="s">
        <v>11</v>
      </c>
      <c r="C10" s="177">
        <v>4</v>
      </c>
      <c r="D10" s="177" t="s">
        <v>475</v>
      </c>
      <c r="E10" s="146">
        <v>1</v>
      </c>
      <c r="F10" s="146" t="s">
        <v>467</v>
      </c>
      <c r="G10" s="146">
        <v>1</v>
      </c>
      <c r="H10" s="146" t="s">
        <v>466</v>
      </c>
      <c r="I10" s="146">
        <v>1</v>
      </c>
      <c r="J10" s="146">
        <v>7</v>
      </c>
      <c r="K10" s="146" t="s">
        <v>12</v>
      </c>
      <c r="L10" s="146" t="s">
        <v>12</v>
      </c>
      <c r="M10" s="146" t="s">
        <v>12</v>
      </c>
      <c r="N10" s="146" t="s">
        <v>12</v>
      </c>
      <c r="O10" s="146" t="s">
        <v>12</v>
      </c>
      <c r="P10" s="146" t="s">
        <v>12</v>
      </c>
      <c r="Q10" s="146" t="s">
        <v>12</v>
      </c>
      <c r="R10" s="146" t="s">
        <v>12</v>
      </c>
      <c r="S10" s="146" t="s">
        <v>12</v>
      </c>
      <c r="T10" s="146" t="s">
        <v>12</v>
      </c>
      <c r="U10" s="146" t="s">
        <v>12</v>
      </c>
      <c r="V10" s="146" t="s">
        <v>12</v>
      </c>
      <c r="W10" s="146">
        <v>1</v>
      </c>
      <c r="X10" s="146">
        <v>7</v>
      </c>
      <c r="Y10" s="146" t="s">
        <v>12</v>
      </c>
      <c r="Z10" s="146" t="s">
        <v>12</v>
      </c>
      <c r="AA10" s="147">
        <v>5</v>
      </c>
    </row>
    <row r="11" spans="1:27" ht="15" x14ac:dyDescent="0.2">
      <c r="A11" s="14">
        <v>6</v>
      </c>
      <c r="B11" s="139" t="s">
        <v>13</v>
      </c>
      <c r="C11" s="177" t="s">
        <v>476</v>
      </c>
      <c r="D11" s="177" t="s">
        <v>205</v>
      </c>
      <c r="E11" s="146">
        <v>2</v>
      </c>
      <c r="F11" s="146" t="s">
        <v>476</v>
      </c>
      <c r="G11" s="146">
        <v>2</v>
      </c>
      <c r="H11" s="146" t="s">
        <v>477</v>
      </c>
      <c r="I11" s="146">
        <v>5</v>
      </c>
      <c r="J11" s="146" t="s">
        <v>465</v>
      </c>
      <c r="K11" s="146" t="s">
        <v>12</v>
      </c>
      <c r="L11" s="146" t="s">
        <v>12</v>
      </c>
      <c r="M11" s="146">
        <v>6</v>
      </c>
      <c r="N11" s="146">
        <v>910</v>
      </c>
      <c r="O11" s="146" t="s">
        <v>12</v>
      </c>
      <c r="P11" s="146" t="s">
        <v>12</v>
      </c>
      <c r="Q11" s="146">
        <v>1</v>
      </c>
      <c r="R11" s="146">
        <v>1</v>
      </c>
      <c r="S11" s="146">
        <v>1</v>
      </c>
      <c r="T11" s="146" t="s">
        <v>478</v>
      </c>
      <c r="U11" s="146">
        <v>2</v>
      </c>
      <c r="V11" s="146">
        <v>676</v>
      </c>
      <c r="W11" s="146">
        <v>2</v>
      </c>
      <c r="X11" s="146" t="s">
        <v>479</v>
      </c>
      <c r="Y11" s="146" t="s">
        <v>12</v>
      </c>
      <c r="Z11" s="146" t="s">
        <v>12</v>
      </c>
      <c r="AA11" s="147">
        <v>6</v>
      </c>
    </row>
    <row r="12" spans="1:27" ht="15" x14ac:dyDescent="0.2">
      <c r="A12" s="14">
        <v>7</v>
      </c>
      <c r="B12" s="139" t="s">
        <v>14</v>
      </c>
      <c r="C12" s="177" t="s">
        <v>473</v>
      </c>
      <c r="D12" s="177" t="s">
        <v>480</v>
      </c>
      <c r="E12" s="146">
        <v>6</v>
      </c>
      <c r="F12" s="146" t="s">
        <v>481</v>
      </c>
      <c r="G12" s="146">
        <v>2</v>
      </c>
      <c r="H12" s="146">
        <v>2</v>
      </c>
      <c r="I12" s="146">
        <v>2</v>
      </c>
      <c r="J12" s="146">
        <v>2</v>
      </c>
      <c r="K12" s="146">
        <v>2</v>
      </c>
      <c r="L12" s="146">
        <v>2</v>
      </c>
      <c r="M12" s="146">
        <v>3</v>
      </c>
      <c r="N12" s="146">
        <v>4</v>
      </c>
      <c r="O12" s="146" t="s">
        <v>12</v>
      </c>
      <c r="P12" s="146" t="s">
        <v>12</v>
      </c>
      <c r="Q12" s="146">
        <v>4</v>
      </c>
      <c r="R12" s="146">
        <v>4</v>
      </c>
      <c r="S12" s="146">
        <v>2</v>
      </c>
      <c r="T12" s="146" t="s">
        <v>466</v>
      </c>
      <c r="U12" s="146">
        <v>3</v>
      </c>
      <c r="V12" s="146">
        <v>4</v>
      </c>
      <c r="W12" s="146">
        <v>3</v>
      </c>
      <c r="X12" s="146" t="s">
        <v>470</v>
      </c>
      <c r="Y12" s="146" t="s">
        <v>12</v>
      </c>
      <c r="Z12" s="146" t="s">
        <v>12</v>
      </c>
      <c r="AA12" s="147">
        <v>7</v>
      </c>
    </row>
    <row r="13" spans="1:27" ht="15" x14ac:dyDescent="0.2">
      <c r="A13" s="14">
        <v>8</v>
      </c>
      <c r="B13" s="139" t="s">
        <v>15</v>
      </c>
      <c r="C13" s="177" t="s">
        <v>482</v>
      </c>
      <c r="D13" s="177">
        <v>458</v>
      </c>
      <c r="E13" s="146">
        <v>9</v>
      </c>
      <c r="F13" s="146" t="s">
        <v>483</v>
      </c>
      <c r="G13" s="146" t="s">
        <v>474</v>
      </c>
      <c r="H13" s="146" t="s">
        <v>484</v>
      </c>
      <c r="I13" s="146">
        <v>6</v>
      </c>
      <c r="J13" s="146" t="s">
        <v>485</v>
      </c>
      <c r="K13" s="146">
        <v>3</v>
      </c>
      <c r="L13" s="146" t="s">
        <v>486</v>
      </c>
      <c r="M13" s="146" t="s">
        <v>461</v>
      </c>
      <c r="N13" s="146">
        <v>158</v>
      </c>
      <c r="O13" s="146">
        <v>1</v>
      </c>
      <c r="P13" s="146">
        <v>1</v>
      </c>
      <c r="Q13" s="146">
        <v>5</v>
      </c>
      <c r="R13" s="146" t="s">
        <v>476</v>
      </c>
      <c r="S13" s="146">
        <v>6</v>
      </c>
      <c r="T13" s="146" t="s">
        <v>482</v>
      </c>
      <c r="U13" s="146">
        <v>1</v>
      </c>
      <c r="V13" s="146">
        <v>5</v>
      </c>
      <c r="W13" s="146">
        <v>6</v>
      </c>
      <c r="X13" s="146" t="s">
        <v>487</v>
      </c>
      <c r="Y13" s="146">
        <v>2</v>
      </c>
      <c r="Z13" s="146">
        <v>3</v>
      </c>
      <c r="AA13" s="147">
        <v>8</v>
      </c>
    </row>
    <row r="14" spans="1:27" ht="15" x14ac:dyDescent="0.2">
      <c r="A14" s="14">
        <v>9</v>
      </c>
      <c r="B14" s="139" t="s">
        <v>16</v>
      </c>
      <c r="C14" s="177">
        <v>4</v>
      </c>
      <c r="D14" s="177">
        <v>110</v>
      </c>
      <c r="E14" s="146" t="s">
        <v>12</v>
      </c>
      <c r="F14" s="146" t="s">
        <v>12</v>
      </c>
      <c r="G14" s="146" t="s">
        <v>12</v>
      </c>
      <c r="H14" s="146" t="s">
        <v>12</v>
      </c>
      <c r="I14" s="146" t="s">
        <v>12</v>
      </c>
      <c r="J14" s="146" t="s">
        <v>12</v>
      </c>
      <c r="K14" s="146" t="s">
        <v>12</v>
      </c>
      <c r="L14" s="146" t="s">
        <v>12</v>
      </c>
      <c r="M14" s="146" t="s">
        <v>12</v>
      </c>
      <c r="N14" s="146" t="s">
        <v>12</v>
      </c>
      <c r="O14" s="146">
        <v>1</v>
      </c>
      <c r="P14" s="146">
        <v>1</v>
      </c>
      <c r="Q14" s="146">
        <v>1</v>
      </c>
      <c r="R14" s="146">
        <v>5</v>
      </c>
      <c r="S14" s="146" t="s">
        <v>12</v>
      </c>
      <c r="T14" s="146" t="s">
        <v>12</v>
      </c>
      <c r="U14" s="146">
        <v>1</v>
      </c>
      <c r="V14" s="146">
        <v>101</v>
      </c>
      <c r="W14" s="146">
        <v>1</v>
      </c>
      <c r="X14" s="146">
        <v>3</v>
      </c>
      <c r="Y14" s="146" t="s">
        <v>12</v>
      </c>
      <c r="Z14" s="146" t="s">
        <v>12</v>
      </c>
      <c r="AA14" s="147">
        <v>9</v>
      </c>
    </row>
    <row r="15" spans="1:27" ht="15" x14ac:dyDescent="0.2">
      <c r="A15" s="14">
        <v>10</v>
      </c>
      <c r="B15" s="139" t="s">
        <v>17</v>
      </c>
      <c r="C15" s="177" t="s">
        <v>464</v>
      </c>
      <c r="D15" s="177">
        <v>509</v>
      </c>
      <c r="E15" s="146">
        <v>1</v>
      </c>
      <c r="F15" s="146">
        <v>1</v>
      </c>
      <c r="G15" s="146">
        <v>4</v>
      </c>
      <c r="H15" s="146">
        <v>423</v>
      </c>
      <c r="I15" s="146" t="s">
        <v>12</v>
      </c>
      <c r="J15" s="146" t="s">
        <v>12</v>
      </c>
      <c r="K15" s="146" t="s">
        <v>12</v>
      </c>
      <c r="L15" s="146" t="s">
        <v>12</v>
      </c>
      <c r="M15" s="146">
        <v>5</v>
      </c>
      <c r="N15" s="146" t="s">
        <v>484</v>
      </c>
      <c r="O15" s="146" t="s">
        <v>12</v>
      </c>
      <c r="P15" s="146" t="s">
        <v>12</v>
      </c>
      <c r="Q15" s="146">
        <v>2</v>
      </c>
      <c r="R15" s="146" t="s">
        <v>475</v>
      </c>
      <c r="S15" s="146">
        <v>2</v>
      </c>
      <c r="T15" s="146">
        <v>3</v>
      </c>
      <c r="U15" s="146">
        <v>1</v>
      </c>
      <c r="V15" s="146">
        <v>1</v>
      </c>
      <c r="W15" s="146" t="s">
        <v>12</v>
      </c>
      <c r="X15" s="146" t="s">
        <v>12</v>
      </c>
      <c r="Y15" s="146">
        <v>1</v>
      </c>
      <c r="Z15" s="146">
        <v>1</v>
      </c>
      <c r="AA15" s="147">
        <v>10</v>
      </c>
    </row>
    <row r="16" spans="1:27" ht="15" x14ac:dyDescent="0.2">
      <c r="A16" s="14">
        <v>11</v>
      </c>
      <c r="B16" s="139" t="s">
        <v>18</v>
      </c>
      <c r="C16" s="177" t="s">
        <v>488</v>
      </c>
      <c r="D16" s="177" t="s">
        <v>206</v>
      </c>
      <c r="E16" s="146">
        <v>6</v>
      </c>
      <c r="F16" s="146">
        <v>425</v>
      </c>
      <c r="G16" s="146">
        <v>7</v>
      </c>
      <c r="H16" s="146" t="s">
        <v>489</v>
      </c>
      <c r="I16" s="146" t="s">
        <v>470</v>
      </c>
      <c r="J16" s="146">
        <v>337</v>
      </c>
      <c r="K16" s="146">
        <v>2</v>
      </c>
      <c r="L16" s="146" t="s">
        <v>461</v>
      </c>
      <c r="M16" s="146" t="s">
        <v>474</v>
      </c>
      <c r="N16" s="146">
        <v>104</v>
      </c>
      <c r="O16" s="146" t="s">
        <v>12</v>
      </c>
      <c r="P16" s="146" t="s">
        <v>12</v>
      </c>
      <c r="Q16" s="146">
        <v>3</v>
      </c>
      <c r="R16" s="146">
        <v>4</v>
      </c>
      <c r="S16" s="146">
        <v>3</v>
      </c>
      <c r="T16" s="146" t="s">
        <v>490</v>
      </c>
      <c r="U16" s="146">
        <v>5</v>
      </c>
      <c r="V16" s="146">
        <v>188</v>
      </c>
      <c r="W16" s="146">
        <v>8</v>
      </c>
      <c r="X16" s="146" t="s">
        <v>491</v>
      </c>
      <c r="Y16" s="146">
        <v>1</v>
      </c>
      <c r="Z16" s="146">
        <v>8</v>
      </c>
      <c r="AA16" s="147">
        <v>11</v>
      </c>
    </row>
    <row r="17" spans="1:27" ht="15" x14ac:dyDescent="0.2">
      <c r="A17" s="14">
        <v>12</v>
      </c>
      <c r="B17" s="139" t="s">
        <v>19</v>
      </c>
      <c r="C17" s="177" t="s">
        <v>476</v>
      </c>
      <c r="D17" s="177">
        <v>667</v>
      </c>
      <c r="E17" s="146">
        <v>2</v>
      </c>
      <c r="F17" s="146" t="s">
        <v>474</v>
      </c>
      <c r="G17" s="146">
        <v>2</v>
      </c>
      <c r="H17" s="146" t="s">
        <v>492</v>
      </c>
      <c r="I17" s="146">
        <v>6</v>
      </c>
      <c r="J17" s="146">
        <v>489</v>
      </c>
      <c r="K17" s="146" t="s">
        <v>12</v>
      </c>
      <c r="L17" s="146" t="s">
        <v>12</v>
      </c>
      <c r="M17" s="146">
        <v>6</v>
      </c>
      <c r="N17" s="146" t="s">
        <v>493</v>
      </c>
      <c r="O17" s="146" t="s">
        <v>12</v>
      </c>
      <c r="P17" s="146" t="s">
        <v>12</v>
      </c>
      <c r="Q17" s="146">
        <v>1</v>
      </c>
      <c r="R17" s="146">
        <v>3</v>
      </c>
      <c r="S17" s="146">
        <v>3</v>
      </c>
      <c r="T17" s="146" t="s">
        <v>494</v>
      </c>
      <c r="U17" s="146" t="s">
        <v>12</v>
      </c>
      <c r="V17" s="146" t="s">
        <v>12</v>
      </c>
      <c r="W17" s="146">
        <v>1</v>
      </c>
      <c r="X17" s="146">
        <v>5</v>
      </c>
      <c r="Y17" s="146" t="s">
        <v>12</v>
      </c>
      <c r="Z17" s="146" t="s">
        <v>12</v>
      </c>
      <c r="AA17" s="147">
        <v>12</v>
      </c>
    </row>
    <row r="18" spans="1:27" ht="15" x14ac:dyDescent="0.2">
      <c r="A18" s="14">
        <v>13</v>
      </c>
      <c r="B18" s="139" t="s">
        <v>20</v>
      </c>
      <c r="C18" s="177">
        <v>5</v>
      </c>
      <c r="D18" s="177">
        <v>285</v>
      </c>
      <c r="E18" s="146" t="s">
        <v>12</v>
      </c>
      <c r="F18" s="146" t="s">
        <v>12</v>
      </c>
      <c r="G18" s="146">
        <v>2</v>
      </c>
      <c r="H18" s="146">
        <v>2</v>
      </c>
      <c r="I18" s="146" t="s">
        <v>12</v>
      </c>
      <c r="J18" s="146" t="s">
        <v>12</v>
      </c>
      <c r="K18" s="146" t="s">
        <v>12</v>
      </c>
      <c r="L18" s="146" t="s">
        <v>12</v>
      </c>
      <c r="M18" s="146">
        <v>2</v>
      </c>
      <c r="N18" s="146">
        <v>254</v>
      </c>
      <c r="O18" s="146" t="s">
        <v>12</v>
      </c>
      <c r="P18" s="146" t="s">
        <v>12</v>
      </c>
      <c r="Q18" s="146" t="s">
        <v>12</v>
      </c>
      <c r="R18" s="146" t="s">
        <v>12</v>
      </c>
      <c r="S18" s="146">
        <v>1</v>
      </c>
      <c r="T18" s="146" t="s">
        <v>495</v>
      </c>
      <c r="U18" s="146" t="s">
        <v>12</v>
      </c>
      <c r="V18" s="146" t="s">
        <v>12</v>
      </c>
      <c r="W18" s="146" t="s">
        <v>12</v>
      </c>
      <c r="X18" s="146" t="s">
        <v>12</v>
      </c>
      <c r="Y18" s="146" t="s">
        <v>12</v>
      </c>
      <c r="Z18" s="146" t="s">
        <v>12</v>
      </c>
      <c r="AA18" s="147">
        <v>13</v>
      </c>
    </row>
    <row r="19" spans="1:27" ht="15" x14ac:dyDescent="0.2">
      <c r="A19" s="14">
        <v>14</v>
      </c>
      <c r="B19" s="139" t="s">
        <v>21</v>
      </c>
      <c r="C19" s="177" t="s">
        <v>487</v>
      </c>
      <c r="D19" s="177" t="s">
        <v>207</v>
      </c>
      <c r="E19" s="146">
        <v>1</v>
      </c>
      <c r="F19" s="146">
        <v>2</v>
      </c>
      <c r="G19" s="146">
        <v>3</v>
      </c>
      <c r="H19" s="146" t="s">
        <v>486</v>
      </c>
      <c r="I19" s="146">
        <v>8</v>
      </c>
      <c r="J19" s="146">
        <v>400</v>
      </c>
      <c r="K19" s="146">
        <v>1</v>
      </c>
      <c r="L19" s="146" t="s">
        <v>496</v>
      </c>
      <c r="M19" s="146">
        <v>5</v>
      </c>
      <c r="N19" s="146" t="s">
        <v>208</v>
      </c>
      <c r="O19" s="146" t="s">
        <v>12</v>
      </c>
      <c r="P19" s="146" t="s">
        <v>12</v>
      </c>
      <c r="Q19" s="146">
        <v>8</v>
      </c>
      <c r="R19" s="146">
        <v>455</v>
      </c>
      <c r="S19" s="146">
        <v>5</v>
      </c>
      <c r="T19" s="146">
        <v>157</v>
      </c>
      <c r="U19" s="146">
        <v>1</v>
      </c>
      <c r="V19" s="146">
        <v>5</v>
      </c>
      <c r="W19" s="146">
        <v>3</v>
      </c>
      <c r="X19" s="146" t="s">
        <v>497</v>
      </c>
      <c r="Y19" s="146" t="s">
        <v>12</v>
      </c>
      <c r="Z19" s="146" t="s">
        <v>12</v>
      </c>
      <c r="AA19" s="147">
        <v>14</v>
      </c>
    </row>
    <row r="20" spans="1:27" ht="15" x14ac:dyDescent="0.2">
      <c r="A20" s="14">
        <v>15</v>
      </c>
      <c r="B20" s="139" t="s">
        <v>22</v>
      </c>
      <c r="C20" s="177">
        <v>8</v>
      </c>
      <c r="D20" s="177" t="s">
        <v>209</v>
      </c>
      <c r="E20" s="146" t="s">
        <v>12</v>
      </c>
      <c r="F20" s="146" t="s">
        <v>12</v>
      </c>
      <c r="G20" s="146">
        <v>1</v>
      </c>
      <c r="H20" s="146">
        <v>6</v>
      </c>
      <c r="I20" s="146" t="s">
        <v>12</v>
      </c>
      <c r="J20" s="146" t="s">
        <v>12</v>
      </c>
      <c r="K20" s="146" t="s">
        <v>12</v>
      </c>
      <c r="L20" s="146" t="s">
        <v>12</v>
      </c>
      <c r="M20" s="146" t="s">
        <v>12</v>
      </c>
      <c r="N20" s="146" t="s">
        <v>12</v>
      </c>
      <c r="O20" s="146" t="s">
        <v>12</v>
      </c>
      <c r="P20" s="146" t="s">
        <v>12</v>
      </c>
      <c r="Q20" s="146">
        <v>2</v>
      </c>
      <c r="R20" s="146" t="s">
        <v>210</v>
      </c>
      <c r="S20" s="146">
        <v>3</v>
      </c>
      <c r="T20" s="146" t="s">
        <v>488</v>
      </c>
      <c r="U20" s="146" t="s">
        <v>12</v>
      </c>
      <c r="V20" s="146" t="s">
        <v>12</v>
      </c>
      <c r="W20" s="146">
        <v>2</v>
      </c>
      <c r="X20" s="146" t="s">
        <v>497</v>
      </c>
      <c r="Y20" s="146" t="s">
        <v>12</v>
      </c>
      <c r="Z20" s="146" t="s">
        <v>12</v>
      </c>
      <c r="AA20" s="147">
        <v>15</v>
      </c>
    </row>
    <row r="21" spans="1:27" ht="15" x14ac:dyDescent="0.2">
      <c r="A21" s="14">
        <v>16</v>
      </c>
      <c r="B21" s="139" t="s">
        <v>23</v>
      </c>
      <c r="C21" s="177" t="s">
        <v>498</v>
      </c>
      <c r="D21" s="177" t="s">
        <v>211</v>
      </c>
      <c r="E21" s="146" t="s">
        <v>461</v>
      </c>
      <c r="F21" s="146">
        <v>149</v>
      </c>
      <c r="G21" s="146" t="s">
        <v>461</v>
      </c>
      <c r="H21" s="146" t="s">
        <v>499</v>
      </c>
      <c r="I21" s="146" t="s">
        <v>461</v>
      </c>
      <c r="J21" s="146" t="s">
        <v>500</v>
      </c>
      <c r="K21" s="146" t="s">
        <v>12</v>
      </c>
      <c r="L21" s="146" t="s">
        <v>12</v>
      </c>
      <c r="M21" s="146">
        <v>6</v>
      </c>
      <c r="N21" s="146">
        <v>989</v>
      </c>
      <c r="O21" s="146" t="s">
        <v>12</v>
      </c>
      <c r="P21" s="146" t="s">
        <v>12</v>
      </c>
      <c r="Q21" s="146" t="s">
        <v>461</v>
      </c>
      <c r="R21" s="146" t="s">
        <v>464</v>
      </c>
      <c r="S21" s="146">
        <v>5</v>
      </c>
      <c r="T21" s="146">
        <v>171</v>
      </c>
      <c r="U21" s="146">
        <v>3</v>
      </c>
      <c r="V21" s="146">
        <v>7</v>
      </c>
      <c r="W21" s="146">
        <v>5</v>
      </c>
      <c r="X21" s="146" t="s">
        <v>462</v>
      </c>
      <c r="Y21" s="146">
        <v>2</v>
      </c>
      <c r="Z21" s="146">
        <v>8</v>
      </c>
      <c r="AA21" s="147">
        <v>16</v>
      </c>
    </row>
    <row r="22" spans="1:27" ht="15" x14ac:dyDescent="0.2">
      <c r="A22" s="14">
        <v>17</v>
      </c>
      <c r="B22" s="139" t="s">
        <v>24</v>
      </c>
      <c r="C22" s="177" t="s">
        <v>486</v>
      </c>
      <c r="D22" s="177">
        <v>319</v>
      </c>
      <c r="E22" s="146">
        <v>2</v>
      </c>
      <c r="F22" s="146" t="s">
        <v>501</v>
      </c>
      <c r="G22" s="146">
        <v>2</v>
      </c>
      <c r="H22" s="146">
        <v>6</v>
      </c>
      <c r="I22" s="146">
        <v>1</v>
      </c>
      <c r="J22" s="146">
        <v>2</v>
      </c>
      <c r="K22" s="146">
        <v>2</v>
      </c>
      <c r="L22" s="146">
        <v>5</v>
      </c>
      <c r="M22" s="146">
        <v>4</v>
      </c>
      <c r="N22" s="146">
        <v>197</v>
      </c>
      <c r="O22" s="146" t="s">
        <v>12</v>
      </c>
      <c r="P22" s="146" t="s">
        <v>12</v>
      </c>
      <c r="Q22" s="146">
        <v>2</v>
      </c>
      <c r="R22" s="146" t="s">
        <v>502</v>
      </c>
      <c r="S22" s="146" t="s">
        <v>12</v>
      </c>
      <c r="T22" s="146" t="s">
        <v>12</v>
      </c>
      <c r="U22" s="146">
        <v>2</v>
      </c>
      <c r="V22" s="146" t="s">
        <v>503</v>
      </c>
      <c r="W22" s="146">
        <v>1</v>
      </c>
      <c r="X22" s="146">
        <v>9</v>
      </c>
      <c r="Y22" s="146">
        <v>1</v>
      </c>
      <c r="Z22" s="146">
        <v>1</v>
      </c>
      <c r="AA22" s="147">
        <v>17</v>
      </c>
    </row>
    <row r="23" spans="1:27" ht="15" x14ac:dyDescent="0.2">
      <c r="A23" s="14">
        <v>18</v>
      </c>
      <c r="B23" s="139" t="s">
        <v>25</v>
      </c>
      <c r="C23" s="177">
        <v>298</v>
      </c>
      <c r="D23" s="177" t="s">
        <v>212</v>
      </c>
      <c r="E23" s="146" t="s">
        <v>490</v>
      </c>
      <c r="F23" s="146">
        <v>407</v>
      </c>
      <c r="G23" s="146" t="s">
        <v>465</v>
      </c>
      <c r="H23" s="146">
        <v>331</v>
      </c>
      <c r="I23" s="146" t="s">
        <v>487</v>
      </c>
      <c r="J23" s="146">
        <v>286</v>
      </c>
      <c r="K23" s="146" t="s">
        <v>504</v>
      </c>
      <c r="L23" s="146">
        <v>177</v>
      </c>
      <c r="M23" s="146" t="s">
        <v>505</v>
      </c>
      <c r="N23" s="146">
        <v>715</v>
      </c>
      <c r="O23" s="146">
        <v>2</v>
      </c>
      <c r="P23" s="146">
        <v>4</v>
      </c>
      <c r="Q23" s="146" t="s">
        <v>473</v>
      </c>
      <c r="R23" s="146">
        <v>204</v>
      </c>
      <c r="S23" s="146" t="s">
        <v>504</v>
      </c>
      <c r="T23" s="146">
        <v>139</v>
      </c>
      <c r="U23" s="146" t="s">
        <v>503</v>
      </c>
      <c r="V23" s="146">
        <v>332</v>
      </c>
      <c r="W23" s="146" t="s">
        <v>506</v>
      </c>
      <c r="X23" s="146">
        <v>119</v>
      </c>
      <c r="Y23" s="146">
        <v>4</v>
      </c>
      <c r="Z23" s="146">
        <v>8</v>
      </c>
      <c r="AA23" s="147">
        <v>18</v>
      </c>
    </row>
    <row r="24" spans="1:27" ht="15" x14ac:dyDescent="0.2">
      <c r="A24" s="14">
        <v>19</v>
      </c>
      <c r="B24" s="139" t="s">
        <v>26</v>
      </c>
      <c r="C24" s="176">
        <v>4756</v>
      </c>
      <c r="D24" s="176">
        <v>26524</v>
      </c>
      <c r="E24" s="141">
        <v>1260</v>
      </c>
      <c r="F24" s="141">
        <v>10102</v>
      </c>
      <c r="G24" s="141">
        <v>624</v>
      </c>
      <c r="H24" s="141">
        <v>2874</v>
      </c>
      <c r="I24" s="141">
        <v>390</v>
      </c>
      <c r="J24" s="141">
        <v>1745</v>
      </c>
      <c r="K24" s="141">
        <v>184</v>
      </c>
      <c r="L24" s="141">
        <v>726</v>
      </c>
      <c r="M24" s="141">
        <v>844</v>
      </c>
      <c r="N24" s="141">
        <v>4646</v>
      </c>
      <c r="O24" s="141">
        <v>34</v>
      </c>
      <c r="P24" s="141">
        <v>67</v>
      </c>
      <c r="Q24" s="141">
        <v>431</v>
      </c>
      <c r="R24" s="141">
        <v>2119</v>
      </c>
      <c r="S24" s="141">
        <v>415</v>
      </c>
      <c r="T24" s="141">
        <v>1487</v>
      </c>
      <c r="U24" s="141">
        <v>182</v>
      </c>
      <c r="V24" s="141">
        <v>1301</v>
      </c>
      <c r="W24" s="141">
        <v>324</v>
      </c>
      <c r="X24" s="141">
        <v>1312</v>
      </c>
      <c r="Y24" s="141">
        <v>68</v>
      </c>
      <c r="Z24" s="141">
        <v>145</v>
      </c>
      <c r="AA24" s="147">
        <v>19</v>
      </c>
    </row>
    <row r="25" spans="1:27" ht="15" x14ac:dyDescent="0.2">
      <c r="A25" s="14">
        <v>20</v>
      </c>
      <c r="B25" s="139" t="s">
        <v>27</v>
      </c>
      <c r="C25" s="177">
        <v>717</v>
      </c>
      <c r="D25" s="177" t="s">
        <v>213</v>
      </c>
      <c r="E25" s="146">
        <v>161</v>
      </c>
      <c r="F25" s="146">
        <v>747</v>
      </c>
      <c r="G25" s="146" t="s">
        <v>480</v>
      </c>
      <c r="H25" s="146">
        <v>533</v>
      </c>
      <c r="I25" s="146" t="s">
        <v>507</v>
      </c>
      <c r="J25" s="146">
        <v>248</v>
      </c>
      <c r="K25" s="146" t="s">
        <v>469</v>
      </c>
      <c r="L25" s="146" t="s">
        <v>508</v>
      </c>
      <c r="M25" s="146">
        <v>106</v>
      </c>
      <c r="N25" s="146">
        <v>663</v>
      </c>
      <c r="O25" s="146">
        <v>2</v>
      </c>
      <c r="P25" s="146">
        <v>2</v>
      </c>
      <c r="Q25" s="146" t="s">
        <v>479</v>
      </c>
      <c r="R25" s="146">
        <v>221</v>
      </c>
      <c r="S25" s="146" t="s">
        <v>509</v>
      </c>
      <c r="T25" s="146">
        <v>211</v>
      </c>
      <c r="U25" s="146" t="s">
        <v>478</v>
      </c>
      <c r="V25" s="146">
        <v>231</v>
      </c>
      <c r="W25" s="146" t="s">
        <v>500</v>
      </c>
      <c r="X25" s="146">
        <v>200</v>
      </c>
      <c r="Y25" s="146">
        <v>9</v>
      </c>
      <c r="Z25" s="146" t="s">
        <v>466</v>
      </c>
      <c r="AA25" s="147">
        <v>20</v>
      </c>
    </row>
    <row r="26" spans="1:27" ht="15" x14ac:dyDescent="0.2">
      <c r="A26" s="14">
        <v>21</v>
      </c>
      <c r="B26" s="139" t="s">
        <v>28</v>
      </c>
      <c r="C26" s="177">
        <v>120</v>
      </c>
      <c r="D26" s="177" t="s">
        <v>214</v>
      </c>
      <c r="E26" s="146" t="s">
        <v>503</v>
      </c>
      <c r="F26" s="146">
        <v>227</v>
      </c>
      <c r="G26" s="146" t="s">
        <v>474</v>
      </c>
      <c r="H26" s="146" t="s">
        <v>510</v>
      </c>
      <c r="I26" s="146" t="s">
        <v>503</v>
      </c>
      <c r="J26" s="146" t="s">
        <v>493</v>
      </c>
      <c r="K26" s="146" t="s">
        <v>461</v>
      </c>
      <c r="L26" s="146" t="s">
        <v>511</v>
      </c>
      <c r="M26" s="146" t="s">
        <v>470</v>
      </c>
      <c r="N26" s="146">
        <v>320</v>
      </c>
      <c r="O26" s="146" t="s">
        <v>12</v>
      </c>
      <c r="P26" s="146" t="s">
        <v>12</v>
      </c>
      <c r="Q26" s="146" t="s">
        <v>474</v>
      </c>
      <c r="R26" s="146">
        <v>151</v>
      </c>
      <c r="S26" s="146" t="s">
        <v>462</v>
      </c>
      <c r="T26" s="146">
        <v>133</v>
      </c>
      <c r="U26" s="146">
        <v>7</v>
      </c>
      <c r="V26" s="146" t="s">
        <v>461</v>
      </c>
      <c r="W26" s="146">
        <v>8</v>
      </c>
      <c r="X26" s="146" t="s">
        <v>510</v>
      </c>
      <c r="Y26" s="146">
        <v>1</v>
      </c>
      <c r="Z26" s="146">
        <v>3</v>
      </c>
      <c r="AA26" s="147">
        <v>21</v>
      </c>
    </row>
    <row r="27" spans="1:27" ht="15" x14ac:dyDescent="0.2">
      <c r="A27" s="14">
        <v>22</v>
      </c>
      <c r="B27" s="139" t="s">
        <v>29</v>
      </c>
      <c r="C27" s="177">
        <v>176</v>
      </c>
      <c r="D27" s="177" t="s">
        <v>215</v>
      </c>
      <c r="E27" s="146" t="s">
        <v>484</v>
      </c>
      <c r="F27" s="146">
        <v>283</v>
      </c>
      <c r="G27" s="146" t="s">
        <v>512</v>
      </c>
      <c r="H27" s="146">
        <v>116</v>
      </c>
      <c r="I27" s="146" t="s">
        <v>503</v>
      </c>
      <c r="J27" s="146" t="s">
        <v>513</v>
      </c>
      <c r="K27" s="146" t="s">
        <v>506</v>
      </c>
      <c r="L27" s="146">
        <v>188</v>
      </c>
      <c r="M27" s="146" t="s">
        <v>484</v>
      </c>
      <c r="N27" s="146">
        <v>172</v>
      </c>
      <c r="O27" s="146">
        <v>2</v>
      </c>
      <c r="P27" s="146">
        <v>3</v>
      </c>
      <c r="Q27" s="146" t="s">
        <v>464</v>
      </c>
      <c r="R27" s="146">
        <v>182</v>
      </c>
      <c r="S27" s="146" t="s">
        <v>474</v>
      </c>
      <c r="T27" s="146" t="s">
        <v>471</v>
      </c>
      <c r="U27" s="146">
        <v>7</v>
      </c>
      <c r="V27" s="146" t="s">
        <v>502</v>
      </c>
      <c r="W27" s="146">
        <v>5</v>
      </c>
      <c r="X27" s="146" t="s">
        <v>510</v>
      </c>
      <c r="Y27" s="146">
        <v>6</v>
      </c>
      <c r="Z27" s="146" t="s">
        <v>476</v>
      </c>
      <c r="AA27" s="147">
        <v>22</v>
      </c>
    </row>
    <row r="28" spans="1:27" ht="15" x14ac:dyDescent="0.2">
      <c r="A28" s="14">
        <v>23</v>
      </c>
      <c r="B28" s="139" t="s">
        <v>30</v>
      </c>
      <c r="C28" s="177" t="s">
        <v>465</v>
      </c>
      <c r="D28" s="177">
        <v>214</v>
      </c>
      <c r="E28" s="146" t="s">
        <v>466</v>
      </c>
      <c r="F28" s="146" t="s">
        <v>462</v>
      </c>
      <c r="G28" s="146">
        <v>7</v>
      </c>
      <c r="H28" s="146" t="s">
        <v>514</v>
      </c>
      <c r="I28" s="146">
        <v>1</v>
      </c>
      <c r="J28" s="146">
        <v>1</v>
      </c>
      <c r="K28" s="146">
        <v>1</v>
      </c>
      <c r="L28" s="146">
        <v>1</v>
      </c>
      <c r="M28" s="146">
        <v>7</v>
      </c>
      <c r="N28" s="146" t="s">
        <v>515</v>
      </c>
      <c r="O28" s="146" t="s">
        <v>12</v>
      </c>
      <c r="P28" s="146" t="s">
        <v>12</v>
      </c>
      <c r="Q28" s="146">
        <v>4</v>
      </c>
      <c r="R28" s="146">
        <v>4</v>
      </c>
      <c r="S28" s="146">
        <v>4</v>
      </c>
      <c r="T28" s="146">
        <v>4</v>
      </c>
      <c r="U28" s="146" t="s">
        <v>12</v>
      </c>
      <c r="V28" s="146" t="s">
        <v>12</v>
      </c>
      <c r="W28" s="146">
        <v>2</v>
      </c>
      <c r="X28" s="146">
        <v>3</v>
      </c>
      <c r="Y28" s="146" t="s">
        <v>12</v>
      </c>
      <c r="Z28" s="146" t="s">
        <v>12</v>
      </c>
      <c r="AA28" s="147">
        <v>23</v>
      </c>
    </row>
    <row r="29" spans="1:27" ht="15" x14ac:dyDescent="0.2">
      <c r="A29" s="14">
        <v>24</v>
      </c>
      <c r="B29" s="139" t="s">
        <v>31</v>
      </c>
      <c r="C29" s="177">
        <v>9</v>
      </c>
      <c r="D29" s="177">
        <v>154</v>
      </c>
      <c r="E29" s="146">
        <v>6</v>
      </c>
      <c r="F29" s="146">
        <v>145</v>
      </c>
      <c r="G29" s="146" t="s">
        <v>12</v>
      </c>
      <c r="H29" s="146" t="s">
        <v>12</v>
      </c>
      <c r="I29" s="146">
        <v>1</v>
      </c>
      <c r="J29" s="146">
        <v>3</v>
      </c>
      <c r="K29" s="146" t="s">
        <v>12</v>
      </c>
      <c r="L29" s="146" t="s">
        <v>12</v>
      </c>
      <c r="M29" s="146">
        <v>2</v>
      </c>
      <c r="N29" s="146">
        <v>6</v>
      </c>
      <c r="O29" s="146" t="s">
        <v>12</v>
      </c>
      <c r="P29" s="146" t="s">
        <v>12</v>
      </c>
      <c r="Q29" s="146" t="s">
        <v>12</v>
      </c>
      <c r="R29" s="146" t="s">
        <v>12</v>
      </c>
      <c r="S29" s="146" t="s">
        <v>12</v>
      </c>
      <c r="T29" s="146" t="s">
        <v>12</v>
      </c>
      <c r="U29" s="146" t="s">
        <v>12</v>
      </c>
      <c r="V29" s="146" t="s">
        <v>12</v>
      </c>
      <c r="W29" s="146" t="s">
        <v>12</v>
      </c>
      <c r="X29" s="146" t="s">
        <v>12</v>
      </c>
      <c r="Y29" s="146" t="s">
        <v>12</v>
      </c>
      <c r="Z29" s="146" t="s">
        <v>12</v>
      </c>
      <c r="AA29" s="147">
        <v>24</v>
      </c>
    </row>
    <row r="30" spans="1:27" ht="15" x14ac:dyDescent="0.2">
      <c r="A30" s="14">
        <v>25</v>
      </c>
      <c r="B30" s="139" t="s">
        <v>32</v>
      </c>
      <c r="C30" s="177">
        <v>195</v>
      </c>
      <c r="D30" s="177">
        <v>601</v>
      </c>
      <c r="E30" s="146" t="s">
        <v>472</v>
      </c>
      <c r="F30" s="146">
        <v>225</v>
      </c>
      <c r="G30" s="146" t="s">
        <v>477</v>
      </c>
      <c r="H30" s="146" t="s">
        <v>465</v>
      </c>
      <c r="I30" s="146" t="s">
        <v>486</v>
      </c>
      <c r="J30" s="146" t="s">
        <v>516</v>
      </c>
      <c r="K30" s="146">
        <v>6</v>
      </c>
      <c r="L30" s="146">
        <v>6</v>
      </c>
      <c r="M30" s="146" t="s">
        <v>473</v>
      </c>
      <c r="N30" s="146" t="s">
        <v>482</v>
      </c>
      <c r="O30" s="146">
        <v>2</v>
      </c>
      <c r="P30" s="146">
        <v>3</v>
      </c>
      <c r="Q30" s="146" t="s">
        <v>464</v>
      </c>
      <c r="R30" s="146" t="s">
        <v>462</v>
      </c>
      <c r="S30" s="146" t="s">
        <v>476</v>
      </c>
      <c r="T30" s="146" t="s">
        <v>516</v>
      </c>
      <c r="U30" s="146" t="s">
        <v>470</v>
      </c>
      <c r="V30" s="146" t="s">
        <v>467</v>
      </c>
      <c r="W30" s="146" t="s">
        <v>467</v>
      </c>
      <c r="X30" s="146" t="s">
        <v>517</v>
      </c>
      <c r="Y30" s="146">
        <v>3</v>
      </c>
      <c r="Z30" s="146">
        <v>6</v>
      </c>
      <c r="AA30" s="147">
        <v>25</v>
      </c>
    </row>
    <row r="31" spans="1:27" ht="15" x14ac:dyDescent="0.2">
      <c r="A31" s="14">
        <v>26</v>
      </c>
      <c r="B31" s="139" t="s">
        <v>33</v>
      </c>
      <c r="C31" s="177">
        <v>276</v>
      </c>
      <c r="D31" s="177" t="s">
        <v>216</v>
      </c>
      <c r="E31" s="146">
        <v>146</v>
      </c>
      <c r="F31" s="146" t="s">
        <v>217</v>
      </c>
      <c r="G31" s="146" t="s">
        <v>497</v>
      </c>
      <c r="H31" s="146">
        <v>479</v>
      </c>
      <c r="I31" s="146" t="s">
        <v>512</v>
      </c>
      <c r="J31" s="146">
        <v>241</v>
      </c>
      <c r="K31" s="146">
        <v>1</v>
      </c>
      <c r="L31" s="146">
        <v>9</v>
      </c>
      <c r="M31" s="146" t="s">
        <v>495</v>
      </c>
      <c r="N31" s="146">
        <v>274</v>
      </c>
      <c r="O31" s="146">
        <v>2</v>
      </c>
      <c r="P31" s="146">
        <v>4</v>
      </c>
      <c r="Q31" s="146">
        <v>6</v>
      </c>
      <c r="R31" s="146" t="s">
        <v>507</v>
      </c>
      <c r="S31" s="146">
        <v>8</v>
      </c>
      <c r="T31" s="146" t="s">
        <v>476</v>
      </c>
      <c r="U31" s="146" t="s">
        <v>474</v>
      </c>
      <c r="V31" s="146">
        <v>353</v>
      </c>
      <c r="W31" s="146" t="s">
        <v>506</v>
      </c>
      <c r="X31" s="146">
        <v>159</v>
      </c>
      <c r="Y31" s="146" t="s">
        <v>12</v>
      </c>
      <c r="Z31" s="146" t="s">
        <v>12</v>
      </c>
      <c r="AA31" s="147">
        <v>26</v>
      </c>
    </row>
    <row r="32" spans="1:27" ht="15" x14ac:dyDescent="0.2">
      <c r="A32" s="14">
        <v>27</v>
      </c>
      <c r="B32" s="139" t="s">
        <v>34</v>
      </c>
      <c r="C32" s="177" t="s">
        <v>514</v>
      </c>
      <c r="D32" s="177">
        <v>201</v>
      </c>
      <c r="E32" s="146" t="s">
        <v>504</v>
      </c>
      <c r="F32" s="146" t="s">
        <v>514</v>
      </c>
      <c r="G32" s="146" t="s">
        <v>468</v>
      </c>
      <c r="H32" s="146" t="s">
        <v>464</v>
      </c>
      <c r="I32" s="146">
        <v>8</v>
      </c>
      <c r="J32" s="146" t="s">
        <v>474</v>
      </c>
      <c r="K32" s="146">
        <v>2</v>
      </c>
      <c r="L32" s="146">
        <v>2</v>
      </c>
      <c r="M32" s="146" t="s">
        <v>486</v>
      </c>
      <c r="N32" s="146" t="s">
        <v>512</v>
      </c>
      <c r="O32" s="146">
        <v>1</v>
      </c>
      <c r="P32" s="146">
        <v>1</v>
      </c>
      <c r="Q32" s="146">
        <v>9</v>
      </c>
      <c r="R32" s="146" t="s">
        <v>461</v>
      </c>
      <c r="S32" s="146">
        <v>8</v>
      </c>
      <c r="T32" s="146" t="s">
        <v>503</v>
      </c>
      <c r="U32" s="146">
        <v>2</v>
      </c>
      <c r="V32" s="146" t="s">
        <v>503</v>
      </c>
      <c r="W32" s="146">
        <v>4</v>
      </c>
      <c r="X32" s="146">
        <v>6</v>
      </c>
      <c r="Y32" s="146">
        <v>1</v>
      </c>
      <c r="Z32" s="146">
        <v>1</v>
      </c>
      <c r="AA32" s="147">
        <v>27</v>
      </c>
    </row>
    <row r="33" spans="1:27" ht="15" x14ac:dyDescent="0.2">
      <c r="A33" s="14">
        <v>28</v>
      </c>
      <c r="B33" s="139" t="s">
        <v>35</v>
      </c>
      <c r="C33" s="177">
        <v>434</v>
      </c>
      <c r="D33" s="177" t="s">
        <v>218</v>
      </c>
      <c r="E33" s="146">
        <v>210</v>
      </c>
      <c r="F33" s="146" t="s">
        <v>219</v>
      </c>
      <c r="G33" s="146" t="s">
        <v>518</v>
      </c>
      <c r="H33" s="146">
        <v>299</v>
      </c>
      <c r="I33" s="146" t="s">
        <v>462</v>
      </c>
      <c r="J33" s="146">
        <v>114</v>
      </c>
      <c r="K33" s="146">
        <v>7</v>
      </c>
      <c r="L33" s="146" t="s">
        <v>466</v>
      </c>
      <c r="M33" s="146" t="s">
        <v>488</v>
      </c>
      <c r="N33" s="146">
        <v>299</v>
      </c>
      <c r="O33" s="146" t="s">
        <v>12</v>
      </c>
      <c r="P33" s="146" t="s">
        <v>12</v>
      </c>
      <c r="Q33" s="146" t="s">
        <v>486</v>
      </c>
      <c r="R33" s="146" t="s">
        <v>519</v>
      </c>
      <c r="S33" s="146" t="s">
        <v>462</v>
      </c>
      <c r="T33" s="146" t="s">
        <v>520</v>
      </c>
      <c r="U33" s="146">
        <v>6</v>
      </c>
      <c r="V33" s="146">
        <v>348</v>
      </c>
      <c r="W33" s="146" t="s">
        <v>473</v>
      </c>
      <c r="X33" s="146" t="s">
        <v>521</v>
      </c>
      <c r="Y33" s="146">
        <v>2</v>
      </c>
      <c r="Z33" s="146">
        <v>5</v>
      </c>
      <c r="AA33" s="147">
        <v>28</v>
      </c>
    </row>
    <row r="34" spans="1:27" ht="15" x14ac:dyDescent="0.2">
      <c r="A34" s="14">
        <v>29</v>
      </c>
      <c r="B34" s="139" t="s">
        <v>36</v>
      </c>
      <c r="C34" s="177">
        <v>458</v>
      </c>
      <c r="D34" s="177">
        <v>808</v>
      </c>
      <c r="E34" s="146">
        <v>114</v>
      </c>
      <c r="F34" s="146">
        <v>227</v>
      </c>
      <c r="G34" s="146" t="s">
        <v>522</v>
      </c>
      <c r="H34" s="146" t="s">
        <v>480</v>
      </c>
      <c r="I34" s="146" t="s">
        <v>467</v>
      </c>
      <c r="J34" s="146" t="s">
        <v>484</v>
      </c>
      <c r="K34" s="146" t="s">
        <v>467</v>
      </c>
      <c r="L34" s="146" t="s">
        <v>462</v>
      </c>
      <c r="M34" s="146" t="s">
        <v>523</v>
      </c>
      <c r="N34" s="146">
        <v>160</v>
      </c>
      <c r="O34" s="146">
        <v>3</v>
      </c>
      <c r="P34" s="146">
        <v>3</v>
      </c>
      <c r="Q34" s="146" t="s">
        <v>469</v>
      </c>
      <c r="R34" s="146" t="s">
        <v>502</v>
      </c>
      <c r="S34" s="146" t="s">
        <v>499</v>
      </c>
      <c r="T34" s="146" t="s">
        <v>502</v>
      </c>
      <c r="U34" s="146" t="s">
        <v>463</v>
      </c>
      <c r="V34" s="146" t="s">
        <v>462</v>
      </c>
      <c r="W34" s="146" t="s">
        <v>482</v>
      </c>
      <c r="X34" s="146">
        <v>124</v>
      </c>
      <c r="Y34" s="146">
        <v>6</v>
      </c>
      <c r="Z34" s="146">
        <v>6</v>
      </c>
      <c r="AA34" s="147">
        <v>29</v>
      </c>
    </row>
    <row r="35" spans="1:27" ht="15" x14ac:dyDescent="0.2">
      <c r="A35" s="14">
        <v>30</v>
      </c>
      <c r="B35" s="139" t="s">
        <v>37</v>
      </c>
      <c r="C35" s="177">
        <v>219</v>
      </c>
      <c r="D35" s="177">
        <v>897</v>
      </c>
      <c r="E35" s="146" t="s">
        <v>524</v>
      </c>
      <c r="F35" s="146">
        <v>200</v>
      </c>
      <c r="G35" s="146" t="s">
        <v>484</v>
      </c>
      <c r="H35" s="146">
        <v>109</v>
      </c>
      <c r="I35" s="146" t="s">
        <v>462</v>
      </c>
      <c r="J35" s="146">
        <v>108</v>
      </c>
      <c r="K35" s="146">
        <v>7</v>
      </c>
      <c r="L35" s="146" t="s">
        <v>492</v>
      </c>
      <c r="M35" s="146" t="s">
        <v>496</v>
      </c>
      <c r="N35" s="146">
        <v>155</v>
      </c>
      <c r="O35" s="146">
        <v>1</v>
      </c>
      <c r="P35" s="146">
        <v>2</v>
      </c>
      <c r="Q35" s="146" t="s">
        <v>492</v>
      </c>
      <c r="R35" s="146">
        <v>143</v>
      </c>
      <c r="S35" s="146" t="s">
        <v>506</v>
      </c>
      <c r="T35" s="146" t="s">
        <v>525</v>
      </c>
      <c r="U35" s="146">
        <v>6</v>
      </c>
      <c r="V35" s="146" t="s">
        <v>461</v>
      </c>
      <c r="W35" s="146" t="s">
        <v>486</v>
      </c>
      <c r="X35" s="146" t="s">
        <v>493</v>
      </c>
      <c r="Y35" s="146">
        <v>2</v>
      </c>
      <c r="Z35" s="146">
        <v>2</v>
      </c>
      <c r="AA35" s="147">
        <v>30</v>
      </c>
    </row>
    <row r="36" spans="1:27" ht="15" x14ac:dyDescent="0.2">
      <c r="A36" s="14">
        <v>31</v>
      </c>
      <c r="B36" s="139" t="s">
        <v>38</v>
      </c>
      <c r="C36" s="177">
        <v>176</v>
      </c>
      <c r="D36" s="177">
        <v>419</v>
      </c>
      <c r="E36" s="146" t="s">
        <v>526</v>
      </c>
      <c r="F36" s="146" t="s">
        <v>527</v>
      </c>
      <c r="G36" s="146" t="s">
        <v>501</v>
      </c>
      <c r="H36" s="146" t="s">
        <v>505</v>
      </c>
      <c r="I36" s="146" t="s">
        <v>474</v>
      </c>
      <c r="J36" s="146" t="s">
        <v>476</v>
      </c>
      <c r="K36" s="146">
        <v>5</v>
      </c>
      <c r="L36" s="146">
        <v>5</v>
      </c>
      <c r="M36" s="146" t="s">
        <v>484</v>
      </c>
      <c r="N36" s="146" t="s">
        <v>479</v>
      </c>
      <c r="O36" s="146">
        <v>3</v>
      </c>
      <c r="P36" s="146">
        <v>5</v>
      </c>
      <c r="Q36" s="146" t="s">
        <v>461</v>
      </c>
      <c r="R36" s="146" t="s">
        <v>512</v>
      </c>
      <c r="S36" s="146" t="s">
        <v>467</v>
      </c>
      <c r="T36" s="146" t="s">
        <v>476</v>
      </c>
      <c r="U36" s="146">
        <v>6</v>
      </c>
      <c r="V36" s="146" t="s">
        <v>504</v>
      </c>
      <c r="W36" s="146" t="s">
        <v>486</v>
      </c>
      <c r="X36" s="146">
        <v>101</v>
      </c>
      <c r="Y36" s="146">
        <v>5</v>
      </c>
      <c r="Z36" s="146">
        <v>5</v>
      </c>
      <c r="AA36" s="147">
        <v>31</v>
      </c>
    </row>
    <row r="37" spans="1:27" ht="15" x14ac:dyDescent="0.2">
      <c r="A37" s="14">
        <v>32</v>
      </c>
      <c r="B37" s="139" t="s">
        <v>39</v>
      </c>
      <c r="C37" s="177">
        <v>264</v>
      </c>
      <c r="D37" s="177" t="s">
        <v>220</v>
      </c>
      <c r="E37" s="146" t="s">
        <v>518</v>
      </c>
      <c r="F37" s="146">
        <v>694</v>
      </c>
      <c r="G37" s="146" t="s">
        <v>484</v>
      </c>
      <c r="H37" s="146">
        <v>278</v>
      </c>
      <c r="I37" s="146" t="s">
        <v>467</v>
      </c>
      <c r="J37" s="146">
        <v>135</v>
      </c>
      <c r="K37" s="146" t="s">
        <v>463</v>
      </c>
      <c r="L37" s="146" t="s">
        <v>491</v>
      </c>
      <c r="M37" s="146" t="s">
        <v>475</v>
      </c>
      <c r="N37" s="146">
        <v>503</v>
      </c>
      <c r="O37" s="146">
        <v>1</v>
      </c>
      <c r="P37" s="146">
        <v>1</v>
      </c>
      <c r="Q37" s="146" t="s">
        <v>471</v>
      </c>
      <c r="R37" s="146">
        <v>603</v>
      </c>
      <c r="S37" s="146" t="s">
        <v>497</v>
      </c>
      <c r="T37" s="146">
        <v>229</v>
      </c>
      <c r="U37" s="146">
        <v>8</v>
      </c>
      <c r="V37" s="146" t="s">
        <v>476</v>
      </c>
      <c r="W37" s="146" t="s">
        <v>486</v>
      </c>
      <c r="X37" s="146" t="s">
        <v>493</v>
      </c>
      <c r="Y37" s="146">
        <v>3</v>
      </c>
      <c r="Z37" s="146">
        <v>3</v>
      </c>
      <c r="AA37" s="147">
        <v>32</v>
      </c>
    </row>
    <row r="38" spans="1:27" ht="15" x14ac:dyDescent="0.2">
      <c r="A38" s="14">
        <v>33</v>
      </c>
      <c r="B38" s="139" t="s">
        <v>40</v>
      </c>
      <c r="C38" s="177" t="s">
        <v>503</v>
      </c>
      <c r="D38" s="177" t="s">
        <v>221</v>
      </c>
      <c r="E38" s="146">
        <v>5</v>
      </c>
      <c r="F38" s="146" t="s">
        <v>222</v>
      </c>
      <c r="G38" s="146">
        <v>2</v>
      </c>
      <c r="H38" s="146">
        <v>102</v>
      </c>
      <c r="I38" s="146">
        <v>1</v>
      </c>
      <c r="J38" s="146" t="s">
        <v>528</v>
      </c>
      <c r="K38" s="146">
        <v>2</v>
      </c>
      <c r="L38" s="146" t="s">
        <v>529</v>
      </c>
      <c r="M38" s="146">
        <v>2</v>
      </c>
      <c r="N38" s="146">
        <v>270</v>
      </c>
      <c r="O38" s="146">
        <v>1</v>
      </c>
      <c r="P38" s="146" t="s">
        <v>474</v>
      </c>
      <c r="Q38" s="146">
        <v>1</v>
      </c>
      <c r="R38" s="146" t="s">
        <v>530</v>
      </c>
      <c r="S38" s="146">
        <v>1</v>
      </c>
      <c r="T38" s="146" t="s">
        <v>481</v>
      </c>
      <c r="U38" s="146">
        <v>1</v>
      </c>
      <c r="V38" s="146" t="s">
        <v>473</v>
      </c>
      <c r="W38" s="146">
        <v>1</v>
      </c>
      <c r="X38" s="146" t="s">
        <v>524</v>
      </c>
      <c r="Y38" s="146">
        <v>1</v>
      </c>
      <c r="Z38" s="146" t="s">
        <v>476</v>
      </c>
      <c r="AA38" s="147">
        <v>33</v>
      </c>
    </row>
    <row r="39" spans="1:27" ht="15" x14ac:dyDescent="0.2">
      <c r="A39" s="14">
        <v>34</v>
      </c>
      <c r="B39" s="139" t="s">
        <v>41</v>
      </c>
      <c r="C39" s="177">
        <v>159</v>
      </c>
      <c r="D39" s="177" t="s">
        <v>223</v>
      </c>
      <c r="E39" s="146" t="s">
        <v>477</v>
      </c>
      <c r="F39" s="146">
        <v>553</v>
      </c>
      <c r="G39" s="146" t="s">
        <v>476</v>
      </c>
      <c r="H39" s="146">
        <v>171</v>
      </c>
      <c r="I39" s="146" t="s">
        <v>466</v>
      </c>
      <c r="J39" s="146" t="s">
        <v>531</v>
      </c>
      <c r="K39" s="146">
        <v>6</v>
      </c>
      <c r="L39" s="146" t="s">
        <v>475</v>
      </c>
      <c r="M39" s="146" t="s">
        <v>495</v>
      </c>
      <c r="N39" s="146">
        <v>188</v>
      </c>
      <c r="O39" s="146">
        <v>1</v>
      </c>
      <c r="P39" s="146" t="s">
        <v>461</v>
      </c>
      <c r="Q39" s="146" t="s">
        <v>477</v>
      </c>
      <c r="R39" s="146">
        <v>171</v>
      </c>
      <c r="S39" s="146" t="s">
        <v>512</v>
      </c>
      <c r="T39" s="146" t="s">
        <v>532</v>
      </c>
      <c r="U39" s="146" t="s">
        <v>466</v>
      </c>
      <c r="V39" s="146" t="s">
        <v>489</v>
      </c>
      <c r="W39" s="146">
        <v>7</v>
      </c>
      <c r="X39" s="146" t="s">
        <v>496</v>
      </c>
      <c r="Y39" s="146">
        <v>4</v>
      </c>
      <c r="Z39" s="146" t="s">
        <v>463</v>
      </c>
      <c r="AA39" s="147">
        <v>34</v>
      </c>
    </row>
    <row r="40" spans="1:27" ht="15" x14ac:dyDescent="0.2">
      <c r="A40" s="14">
        <v>35</v>
      </c>
      <c r="B40" s="139" t="s">
        <v>42</v>
      </c>
      <c r="C40" s="177">
        <v>352</v>
      </c>
      <c r="D40" s="177" t="s">
        <v>224</v>
      </c>
      <c r="E40" s="146" t="s">
        <v>533</v>
      </c>
      <c r="F40" s="146">
        <v>409</v>
      </c>
      <c r="G40" s="146" t="s">
        <v>483</v>
      </c>
      <c r="H40" s="146">
        <v>128</v>
      </c>
      <c r="I40" s="146" t="s">
        <v>469</v>
      </c>
      <c r="J40" s="146" t="s">
        <v>534</v>
      </c>
      <c r="K40" s="146" t="s">
        <v>474</v>
      </c>
      <c r="L40" s="146" t="s">
        <v>462</v>
      </c>
      <c r="M40" s="146" t="s">
        <v>479</v>
      </c>
      <c r="N40" s="146">
        <v>279</v>
      </c>
      <c r="O40" s="146">
        <v>5</v>
      </c>
      <c r="P40" s="146">
        <v>6</v>
      </c>
      <c r="Q40" s="146" t="s">
        <v>496</v>
      </c>
      <c r="R40" s="146" t="s">
        <v>534</v>
      </c>
      <c r="S40" s="146" t="s">
        <v>476</v>
      </c>
      <c r="T40" s="146" t="s">
        <v>535</v>
      </c>
      <c r="U40" s="146">
        <v>8</v>
      </c>
      <c r="V40" s="146" t="s">
        <v>487</v>
      </c>
      <c r="W40" s="146" t="s">
        <v>501</v>
      </c>
      <c r="X40" s="146" t="s">
        <v>507</v>
      </c>
      <c r="Y40" s="146">
        <v>5</v>
      </c>
      <c r="Z40" s="146">
        <v>5</v>
      </c>
      <c r="AA40" s="147">
        <v>35</v>
      </c>
    </row>
    <row r="41" spans="1:27" ht="15" x14ac:dyDescent="0.2">
      <c r="A41" s="14">
        <v>36</v>
      </c>
      <c r="B41" s="139" t="s">
        <v>43</v>
      </c>
      <c r="C41" s="177" t="s">
        <v>536</v>
      </c>
      <c r="D41" s="177" t="s">
        <v>225</v>
      </c>
      <c r="E41" s="146" t="s">
        <v>486</v>
      </c>
      <c r="F41" s="146">
        <v>393</v>
      </c>
      <c r="G41" s="146" t="s">
        <v>463</v>
      </c>
      <c r="H41" s="146">
        <v>144</v>
      </c>
      <c r="I41" s="146">
        <v>5</v>
      </c>
      <c r="J41" s="146" t="s">
        <v>531</v>
      </c>
      <c r="K41" s="146">
        <v>2</v>
      </c>
      <c r="L41" s="146">
        <v>7</v>
      </c>
      <c r="M41" s="146" t="s">
        <v>497</v>
      </c>
      <c r="N41" s="146">
        <v>602</v>
      </c>
      <c r="O41" s="146">
        <v>2</v>
      </c>
      <c r="P41" s="146">
        <v>6</v>
      </c>
      <c r="Q41" s="146" t="s">
        <v>461</v>
      </c>
      <c r="R41" s="146" t="s">
        <v>511</v>
      </c>
      <c r="S41" s="146" t="s">
        <v>461</v>
      </c>
      <c r="T41" s="146">
        <v>183</v>
      </c>
      <c r="U41" s="146">
        <v>2</v>
      </c>
      <c r="V41" s="146" t="s">
        <v>461</v>
      </c>
      <c r="W41" s="146">
        <v>6</v>
      </c>
      <c r="X41" s="146" t="s">
        <v>462</v>
      </c>
      <c r="Y41" s="146">
        <v>1</v>
      </c>
      <c r="Z41" s="146">
        <v>1</v>
      </c>
      <c r="AA41" s="147">
        <v>36</v>
      </c>
    </row>
    <row r="42" spans="1:27" ht="15" x14ac:dyDescent="0.2">
      <c r="A42" s="14">
        <v>37</v>
      </c>
      <c r="B42" s="139" t="s">
        <v>44</v>
      </c>
      <c r="C42" s="177">
        <v>156</v>
      </c>
      <c r="D42" s="177">
        <v>740</v>
      </c>
      <c r="E42" s="146" t="s">
        <v>499</v>
      </c>
      <c r="F42" s="146">
        <v>163</v>
      </c>
      <c r="G42" s="146" t="s">
        <v>466</v>
      </c>
      <c r="H42" s="146" t="s">
        <v>505</v>
      </c>
      <c r="I42" s="146" t="s">
        <v>464</v>
      </c>
      <c r="J42" s="146" t="s">
        <v>499</v>
      </c>
      <c r="K42" s="146">
        <v>5</v>
      </c>
      <c r="L42" s="146">
        <v>5</v>
      </c>
      <c r="M42" s="146" t="s">
        <v>487</v>
      </c>
      <c r="N42" s="146">
        <v>207</v>
      </c>
      <c r="O42" s="146">
        <v>4</v>
      </c>
      <c r="P42" s="146">
        <v>6</v>
      </c>
      <c r="Q42" s="146" t="s">
        <v>466</v>
      </c>
      <c r="R42" s="146" t="s">
        <v>524</v>
      </c>
      <c r="S42" s="146" t="s">
        <v>464</v>
      </c>
      <c r="T42" s="146" t="s">
        <v>479</v>
      </c>
      <c r="U42" s="146">
        <v>6</v>
      </c>
      <c r="V42" s="146" t="s">
        <v>501</v>
      </c>
      <c r="W42" s="146">
        <v>9</v>
      </c>
      <c r="X42" s="146">
        <v>124</v>
      </c>
      <c r="Y42" s="146">
        <v>1</v>
      </c>
      <c r="Z42" s="146">
        <v>2</v>
      </c>
      <c r="AA42" s="147">
        <v>37</v>
      </c>
    </row>
    <row r="43" spans="1:27" ht="15" x14ac:dyDescent="0.2">
      <c r="A43" s="14">
        <v>38</v>
      </c>
      <c r="B43" s="139" t="s">
        <v>45</v>
      </c>
      <c r="C43" s="177">
        <v>345</v>
      </c>
      <c r="D43" s="177">
        <v>833</v>
      </c>
      <c r="E43" s="146" t="s">
        <v>519</v>
      </c>
      <c r="F43" s="146">
        <v>251</v>
      </c>
      <c r="G43" s="146" t="s">
        <v>472</v>
      </c>
      <c r="H43" s="146" t="s">
        <v>485</v>
      </c>
      <c r="I43" s="146" t="s">
        <v>489</v>
      </c>
      <c r="J43" s="146">
        <v>160</v>
      </c>
      <c r="K43" s="146" t="s">
        <v>486</v>
      </c>
      <c r="L43" s="146" t="s">
        <v>476</v>
      </c>
      <c r="M43" s="146" t="s">
        <v>513</v>
      </c>
      <c r="N43" s="146">
        <v>172</v>
      </c>
      <c r="O43" s="146" t="s">
        <v>12</v>
      </c>
      <c r="P43" s="146" t="s">
        <v>12</v>
      </c>
      <c r="Q43" s="146" t="s">
        <v>465</v>
      </c>
      <c r="R43" s="146" t="s">
        <v>519</v>
      </c>
      <c r="S43" s="146" t="s">
        <v>462</v>
      </c>
      <c r="T43" s="146" t="s">
        <v>501</v>
      </c>
      <c r="U43" s="146" t="s">
        <v>470</v>
      </c>
      <c r="V43" s="146" t="s">
        <v>466</v>
      </c>
      <c r="W43" s="146" t="s">
        <v>503</v>
      </c>
      <c r="X43" s="146" t="s">
        <v>484</v>
      </c>
      <c r="Y43" s="146">
        <v>7</v>
      </c>
      <c r="Z43" s="146" t="s">
        <v>477</v>
      </c>
      <c r="AA43" s="147">
        <v>38</v>
      </c>
    </row>
    <row r="44" spans="1:27" ht="15" x14ac:dyDescent="0.2">
      <c r="A44" s="14">
        <v>39</v>
      </c>
      <c r="B44" s="139" t="s">
        <v>46</v>
      </c>
      <c r="C44" s="177">
        <v>447</v>
      </c>
      <c r="D44" s="177">
        <v>611</v>
      </c>
      <c r="E44" s="146">
        <v>123</v>
      </c>
      <c r="F44" s="146">
        <v>196</v>
      </c>
      <c r="G44" s="146" t="s">
        <v>472</v>
      </c>
      <c r="H44" s="146" t="s">
        <v>485</v>
      </c>
      <c r="I44" s="146" t="s">
        <v>465</v>
      </c>
      <c r="J44" s="146" t="s">
        <v>500</v>
      </c>
      <c r="K44" s="146" t="s">
        <v>466</v>
      </c>
      <c r="L44" s="146" t="s">
        <v>503</v>
      </c>
      <c r="M44" s="146">
        <v>101</v>
      </c>
      <c r="N44" s="146">
        <v>127</v>
      </c>
      <c r="O44" s="146">
        <v>4</v>
      </c>
      <c r="P44" s="146">
        <v>4</v>
      </c>
      <c r="Q44" s="146" t="s">
        <v>524</v>
      </c>
      <c r="R44" s="146" t="s">
        <v>472</v>
      </c>
      <c r="S44" s="146" t="s">
        <v>469</v>
      </c>
      <c r="T44" s="146" t="s">
        <v>537</v>
      </c>
      <c r="U44" s="146" t="s">
        <v>486</v>
      </c>
      <c r="V44" s="146" t="s">
        <v>492</v>
      </c>
      <c r="W44" s="146" t="s">
        <v>461</v>
      </c>
      <c r="X44" s="146" t="s">
        <v>466</v>
      </c>
      <c r="Y44" s="146" t="s">
        <v>474</v>
      </c>
      <c r="Z44" s="146" t="s">
        <v>463</v>
      </c>
      <c r="AA44" s="147">
        <v>39</v>
      </c>
    </row>
    <row r="45" spans="1:27" ht="15" x14ac:dyDescent="0.2">
      <c r="A45" s="147">
        <v>40</v>
      </c>
      <c r="B45" s="139" t="s">
        <v>47</v>
      </c>
      <c r="C45" s="177">
        <v>2</v>
      </c>
      <c r="D45" s="177" t="s">
        <v>475</v>
      </c>
      <c r="E45" s="146" t="s">
        <v>12</v>
      </c>
      <c r="F45" s="146" t="s">
        <v>12</v>
      </c>
      <c r="G45" s="146" t="s">
        <v>12</v>
      </c>
      <c r="H45" s="146" t="s">
        <v>12</v>
      </c>
      <c r="I45" s="146" t="s">
        <v>12</v>
      </c>
      <c r="J45" s="146" t="s">
        <v>12</v>
      </c>
      <c r="K45" s="146" t="s">
        <v>12</v>
      </c>
      <c r="L45" s="146" t="s">
        <v>12</v>
      </c>
      <c r="M45" s="146" t="s">
        <v>12</v>
      </c>
      <c r="N45" s="146" t="s">
        <v>12</v>
      </c>
      <c r="O45" s="146" t="s">
        <v>12</v>
      </c>
      <c r="P45" s="146" t="s">
        <v>12</v>
      </c>
      <c r="Q45" s="146" t="s">
        <v>12</v>
      </c>
      <c r="R45" s="146" t="s">
        <v>12</v>
      </c>
      <c r="S45" s="146">
        <v>2</v>
      </c>
      <c r="T45" s="146" t="s">
        <v>475</v>
      </c>
      <c r="U45" s="146" t="s">
        <v>12</v>
      </c>
      <c r="V45" s="146" t="s">
        <v>12</v>
      </c>
      <c r="W45" s="146" t="s">
        <v>12</v>
      </c>
      <c r="X45" s="146" t="s">
        <v>12</v>
      </c>
      <c r="Y45" s="146" t="s">
        <v>12</v>
      </c>
      <c r="Z45" s="146" t="s">
        <v>12</v>
      </c>
      <c r="AA45" s="147">
        <v>40</v>
      </c>
    </row>
  </sheetData>
  <mergeCells count="15">
    <mergeCell ref="B1:Y1"/>
    <mergeCell ref="B2:K2"/>
    <mergeCell ref="Y4:Z4"/>
    <mergeCell ref="U4:V4"/>
    <mergeCell ref="W4:X4"/>
    <mergeCell ref="S4:T4"/>
    <mergeCell ref="B4:B5"/>
    <mergeCell ref="C4:D4"/>
    <mergeCell ref="E4:F4"/>
    <mergeCell ref="G4:H4"/>
    <mergeCell ref="I4:J4"/>
    <mergeCell ref="K4:L4"/>
    <mergeCell ref="M4:N4"/>
    <mergeCell ref="O4:P4"/>
    <mergeCell ref="Q4:R4"/>
  </mergeCells>
  <pageMargins left="0.78740157499999996" right="0.78740157499999996" top="0.984251969" bottom="0.984251969" header="0.4921259845" footer="0.4921259845"/>
  <pageSetup paperSize="9" orientation="portrait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45"/>
  <sheetViews>
    <sheetView showGridLines="0" workbookViewId="0">
      <selection activeCell="A45" sqref="A45"/>
    </sheetView>
  </sheetViews>
  <sheetFormatPr baseColWidth="10" defaultColWidth="11.42578125" defaultRowHeight="12.75" x14ac:dyDescent="0.2"/>
  <cols>
    <col min="1" max="1" width="3.5703125" style="1" customWidth="1"/>
    <col min="2" max="2" width="51.7109375" style="3" customWidth="1"/>
    <col min="3" max="3" width="16.5703125" style="1" bestFit="1" customWidth="1"/>
    <col min="4" max="4" width="15.5703125" style="1" bestFit="1" customWidth="1"/>
    <col min="5" max="5" width="16.5703125" style="1" bestFit="1" customWidth="1"/>
    <col min="6" max="6" width="15.5703125" style="1" bestFit="1" customWidth="1"/>
    <col min="7" max="7" width="16.5703125" style="1" bestFit="1" customWidth="1"/>
    <col min="8" max="8" width="15.5703125" style="1" bestFit="1" customWidth="1"/>
    <col min="9" max="9" width="16.5703125" style="1" bestFit="1" customWidth="1"/>
    <col min="10" max="10" width="15.5703125" style="1" bestFit="1" customWidth="1"/>
    <col min="11" max="11" width="16.5703125" style="1" bestFit="1" customWidth="1"/>
    <col min="12" max="12" width="15.5703125" style="1" bestFit="1" customWidth="1"/>
    <col min="13" max="13" width="16.5703125" style="1" bestFit="1" customWidth="1"/>
    <col min="14" max="14" width="15.5703125" style="1" bestFit="1" customWidth="1"/>
    <col min="15" max="15" width="16.5703125" style="1" bestFit="1" customWidth="1"/>
    <col min="16" max="16" width="15.5703125" style="1" bestFit="1" customWidth="1"/>
    <col min="17" max="17" width="16.5703125" style="1" bestFit="1" customWidth="1"/>
    <col min="18" max="18" width="15.5703125" style="1" bestFit="1" customWidth="1"/>
    <col min="19" max="19" width="16.5703125" style="1" bestFit="1" customWidth="1"/>
    <col min="20" max="20" width="15.5703125" style="1" bestFit="1" customWidth="1"/>
    <col min="21" max="21" width="16.5703125" style="1" bestFit="1" customWidth="1"/>
    <col min="22" max="22" width="15.5703125" style="1" bestFit="1" customWidth="1"/>
    <col min="23" max="23" width="16.5703125" style="1" bestFit="1" customWidth="1"/>
    <col min="24" max="24" width="15.5703125" style="1" bestFit="1" customWidth="1"/>
    <col min="25" max="25" width="16.5703125" style="1" bestFit="1" customWidth="1"/>
    <col min="26" max="26" width="15.5703125" style="1" bestFit="1" customWidth="1"/>
    <col min="27" max="16384" width="11.42578125" style="1"/>
  </cols>
  <sheetData>
    <row r="1" spans="1:27" ht="15" x14ac:dyDescent="0.25">
      <c r="B1" s="212" t="s">
        <v>226</v>
      </c>
      <c r="C1" s="212"/>
      <c r="D1" s="212"/>
      <c r="E1" s="212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148"/>
      <c r="V1" s="148"/>
      <c r="W1" s="148"/>
      <c r="X1" s="148"/>
      <c r="Y1" s="148"/>
      <c r="Z1" s="148"/>
    </row>
    <row r="2" spans="1:27" ht="15" x14ac:dyDescent="0.25">
      <c r="B2" s="212" t="s">
        <v>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</row>
    <row r="3" spans="1:27" x14ac:dyDescent="0.2">
      <c r="B3" s="208" t="s">
        <v>331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</row>
    <row r="4" spans="1:27" ht="15" customHeight="1" x14ac:dyDescent="0.2">
      <c r="B4" s="210"/>
      <c r="C4" s="217" t="s">
        <v>3</v>
      </c>
      <c r="D4" s="217"/>
      <c r="E4" s="213" t="s">
        <v>176</v>
      </c>
      <c r="F4" s="213"/>
      <c r="G4" s="213" t="s">
        <v>177</v>
      </c>
      <c r="H4" s="213"/>
      <c r="I4" s="213" t="s">
        <v>178</v>
      </c>
      <c r="J4" s="213"/>
      <c r="K4" s="213" t="s">
        <v>179</v>
      </c>
      <c r="L4" s="213"/>
      <c r="M4" s="213" t="s">
        <v>180</v>
      </c>
      <c r="N4" s="213"/>
      <c r="O4" s="213" t="s">
        <v>181</v>
      </c>
      <c r="P4" s="213"/>
      <c r="Q4" s="213" t="s">
        <v>182</v>
      </c>
      <c r="R4" s="213"/>
      <c r="S4" s="213" t="s">
        <v>183</v>
      </c>
      <c r="T4" s="213"/>
      <c r="U4" s="213" t="s">
        <v>184</v>
      </c>
      <c r="V4" s="213"/>
      <c r="W4" s="213" t="s">
        <v>185</v>
      </c>
      <c r="X4" s="213"/>
      <c r="Y4" s="213" t="s">
        <v>186</v>
      </c>
      <c r="Z4" s="213"/>
    </row>
    <row r="5" spans="1:27" ht="15" x14ac:dyDescent="0.2">
      <c r="B5" s="210"/>
      <c r="C5" s="179" t="s">
        <v>418</v>
      </c>
      <c r="D5" s="179" t="s">
        <v>199</v>
      </c>
      <c r="E5" s="140" t="s">
        <v>418</v>
      </c>
      <c r="F5" s="140" t="s">
        <v>199</v>
      </c>
      <c r="G5" s="140" t="s">
        <v>418</v>
      </c>
      <c r="H5" s="140" t="s">
        <v>199</v>
      </c>
      <c r="I5" s="140" t="s">
        <v>418</v>
      </c>
      <c r="J5" s="140" t="s">
        <v>199</v>
      </c>
      <c r="K5" s="140" t="s">
        <v>418</v>
      </c>
      <c r="L5" s="140" t="s">
        <v>199</v>
      </c>
      <c r="M5" s="140" t="s">
        <v>418</v>
      </c>
      <c r="N5" s="140" t="s">
        <v>199</v>
      </c>
      <c r="O5" s="140" t="s">
        <v>418</v>
      </c>
      <c r="P5" s="140" t="s">
        <v>199</v>
      </c>
      <c r="Q5" s="140" t="s">
        <v>418</v>
      </c>
      <c r="R5" s="140" t="s">
        <v>199</v>
      </c>
      <c r="S5" s="140" t="s">
        <v>418</v>
      </c>
      <c r="T5" s="140" t="s">
        <v>199</v>
      </c>
      <c r="U5" s="140" t="s">
        <v>418</v>
      </c>
      <c r="V5" s="140" t="s">
        <v>199</v>
      </c>
      <c r="W5" s="140" t="s">
        <v>418</v>
      </c>
      <c r="X5" s="140" t="s">
        <v>199</v>
      </c>
      <c r="Y5" s="140" t="s">
        <v>418</v>
      </c>
      <c r="Z5" s="140" t="s">
        <v>199</v>
      </c>
    </row>
    <row r="6" spans="1:27" ht="15" customHeight="1" x14ac:dyDescent="0.2">
      <c r="A6" s="14">
        <v>1</v>
      </c>
      <c r="B6" s="139" t="s">
        <v>3</v>
      </c>
      <c r="C6" s="176">
        <v>3179</v>
      </c>
      <c r="D6" s="176">
        <v>28046</v>
      </c>
      <c r="E6" s="141">
        <v>808</v>
      </c>
      <c r="F6" s="141">
        <v>7078</v>
      </c>
      <c r="G6" s="141">
        <v>424</v>
      </c>
      <c r="H6" s="141">
        <v>2265</v>
      </c>
      <c r="I6" s="141">
        <v>288</v>
      </c>
      <c r="J6" s="141">
        <v>2328</v>
      </c>
      <c r="K6" s="141">
        <v>143</v>
      </c>
      <c r="L6" s="141">
        <v>670</v>
      </c>
      <c r="M6" s="141">
        <v>560</v>
      </c>
      <c r="N6" s="141">
        <v>6749</v>
      </c>
      <c r="O6" s="141">
        <v>18</v>
      </c>
      <c r="P6" s="141">
        <v>28</v>
      </c>
      <c r="Q6" s="141">
        <v>269</v>
      </c>
      <c r="R6" s="141">
        <v>4088</v>
      </c>
      <c r="S6" s="141">
        <v>277</v>
      </c>
      <c r="T6" s="141">
        <v>1479</v>
      </c>
      <c r="U6" s="141">
        <v>129</v>
      </c>
      <c r="V6" s="141">
        <v>2135</v>
      </c>
      <c r="W6" s="141">
        <v>225</v>
      </c>
      <c r="X6" s="141">
        <v>1134</v>
      </c>
      <c r="Y6" s="141">
        <v>38</v>
      </c>
      <c r="Z6" s="141">
        <v>92</v>
      </c>
      <c r="AA6" s="147">
        <v>1</v>
      </c>
    </row>
    <row r="7" spans="1:27" ht="15" x14ac:dyDescent="0.2">
      <c r="A7" s="14">
        <v>2</v>
      </c>
      <c r="B7" s="139" t="s">
        <v>8</v>
      </c>
      <c r="C7" s="176">
        <v>88</v>
      </c>
      <c r="D7" s="176">
        <v>198</v>
      </c>
      <c r="E7" s="141">
        <v>9</v>
      </c>
      <c r="F7" s="141">
        <v>16</v>
      </c>
      <c r="G7" s="141">
        <v>5</v>
      </c>
      <c r="H7" s="141">
        <v>10</v>
      </c>
      <c r="I7" s="141">
        <v>14</v>
      </c>
      <c r="J7" s="141">
        <v>30</v>
      </c>
      <c r="K7" s="141">
        <v>12</v>
      </c>
      <c r="L7" s="141">
        <v>14</v>
      </c>
      <c r="M7" s="141">
        <v>11</v>
      </c>
      <c r="N7" s="141">
        <v>23</v>
      </c>
      <c r="O7" s="141">
        <v>1</v>
      </c>
      <c r="P7" s="141">
        <v>1</v>
      </c>
      <c r="Q7" s="141">
        <v>12</v>
      </c>
      <c r="R7" s="141">
        <v>23</v>
      </c>
      <c r="S7" s="141">
        <v>6</v>
      </c>
      <c r="T7" s="141">
        <v>35</v>
      </c>
      <c r="U7" s="141">
        <v>6</v>
      </c>
      <c r="V7" s="141">
        <v>17</v>
      </c>
      <c r="W7" s="141">
        <v>7</v>
      </c>
      <c r="X7" s="141">
        <v>20</v>
      </c>
      <c r="Y7" s="141">
        <v>5</v>
      </c>
      <c r="Z7" s="141">
        <v>9</v>
      </c>
      <c r="AA7" s="147">
        <v>2</v>
      </c>
    </row>
    <row r="8" spans="1:27" ht="15" x14ac:dyDescent="0.2">
      <c r="A8" s="14">
        <v>3</v>
      </c>
      <c r="B8" s="139" t="s">
        <v>9</v>
      </c>
      <c r="C8" s="177" t="s">
        <v>521</v>
      </c>
      <c r="D8" s="177">
        <v>198</v>
      </c>
      <c r="E8" s="146" t="s">
        <v>538</v>
      </c>
      <c r="F8" s="146" t="s">
        <v>464</v>
      </c>
      <c r="G8" s="146" t="s">
        <v>539</v>
      </c>
      <c r="H8" s="146" t="s">
        <v>461</v>
      </c>
      <c r="I8" s="146" t="s">
        <v>466</v>
      </c>
      <c r="J8" s="146" t="s">
        <v>504</v>
      </c>
      <c r="K8" s="146" t="s">
        <v>470</v>
      </c>
      <c r="L8" s="146" t="s">
        <v>466</v>
      </c>
      <c r="M8" s="146" t="s">
        <v>474</v>
      </c>
      <c r="N8" s="146" t="s">
        <v>512</v>
      </c>
      <c r="O8" s="146" t="s">
        <v>540</v>
      </c>
      <c r="P8" s="146" t="s">
        <v>540</v>
      </c>
      <c r="Q8" s="146" t="s">
        <v>470</v>
      </c>
      <c r="R8" s="146" t="s">
        <v>512</v>
      </c>
      <c r="S8" s="146" t="s">
        <v>541</v>
      </c>
      <c r="T8" s="146" t="s">
        <v>487</v>
      </c>
      <c r="U8" s="146" t="s">
        <v>541</v>
      </c>
      <c r="V8" s="146" t="s">
        <v>486</v>
      </c>
      <c r="W8" s="146" t="s">
        <v>542</v>
      </c>
      <c r="X8" s="146" t="s">
        <v>477</v>
      </c>
      <c r="Y8" s="146" t="s">
        <v>539</v>
      </c>
      <c r="Z8" s="146" t="s">
        <v>538</v>
      </c>
      <c r="AA8" s="147">
        <v>3</v>
      </c>
    </row>
    <row r="9" spans="1:27" ht="15" x14ac:dyDescent="0.2">
      <c r="A9" s="14">
        <v>4</v>
      </c>
      <c r="B9" s="139" t="s">
        <v>10</v>
      </c>
      <c r="C9" s="176">
        <v>512</v>
      </c>
      <c r="D9" s="176">
        <v>13044</v>
      </c>
      <c r="E9" s="141">
        <v>63</v>
      </c>
      <c r="F9" s="141">
        <v>968</v>
      </c>
      <c r="G9" s="141">
        <v>75</v>
      </c>
      <c r="H9" s="141">
        <v>768</v>
      </c>
      <c r="I9" s="141">
        <v>73</v>
      </c>
      <c r="J9" s="141">
        <v>1410</v>
      </c>
      <c r="K9" s="141">
        <v>34</v>
      </c>
      <c r="L9" s="141">
        <v>201</v>
      </c>
      <c r="M9" s="141">
        <v>83</v>
      </c>
      <c r="N9" s="141">
        <v>4523</v>
      </c>
      <c r="O9" s="141">
        <v>3</v>
      </c>
      <c r="P9" s="141">
        <v>4</v>
      </c>
      <c r="Q9" s="141">
        <v>54</v>
      </c>
      <c r="R9" s="141">
        <v>2945</v>
      </c>
      <c r="S9" s="141">
        <v>47</v>
      </c>
      <c r="T9" s="141">
        <v>614</v>
      </c>
      <c r="U9" s="141">
        <v>29</v>
      </c>
      <c r="V9" s="141">
        <v>1232</v>
      </c>
      <c r="W9" s="141">
        <v>45</v>
      </c>
      <c r="X9" s="141">
        <v>364</v>
      </c>
      <c r="Y9" s="141">
        <v>6</v>
      </c>
      <c r="Z9" s="141">
        <v>15</v>
      </c>
      <c r="AA9" s="147">
        <v>4</v>
      </c>
    </row>
    <row r="10" spans="1:27" ht="15" x14ac:dyDescent="0.2">
      <c r="A10" s="14">
        <v>5</v>
      </c>
      <c r="B10" s="139" t="s">
        <v>11</v>
      </c>
      <c r="C10" s="177" t="s">
        <v>543</v>
      </c>
      <c r="D10" s="177" t="s">
        <v>524</v>
      </c>
      <c r="E10" s="146" t="s">
        <v>540</v>
      </c>
      <c r="F10" s="146" t="s">
        <v>467</v>
      </c>
      <c r="G10" s="146" t="s">
        <v>540</v>
      </c>
      <c r="H10" s="146" t="s">
        <v>468</v>
      </c>
      <c r="I10" s="146" t="s">
        <v>540</v>
      </c>
      <c r="J10" s="146" t="s">
        <v>542</v>
      </c>
      <c r="K10" s="146" t="s">
        <v>12</v>
      </c>
      <c r="L10" s="146" t="s">
        <v>12</v>
      </c>
      <c r="M10" s="146" t="s">
        <v>12</v>
      </c>
      <c r="N10" s="146" t="s">
        <v>12</v>
      </c>
      <c r="O10" s="146" t="s">
        <v>12</v>
      </c>
      <c r="P10" s="146" t="s">
        <v>12</v>
      </c>
      <c r="Q10" s="146" t="s">
        <v>544</v>
      </c>
      <c r="R10" s="146" t="s">
        <v>12</v>
      </c>
      <c r="S10" s="146" t="s">
        <v>544</v>
      </c>
      <c r="T10" s="146" t="s">
        <v>12</v>
      </c>
      <c r="U10" s="146" t="s">
        <v>544</v>
      </c>
      <c r="V10" s="146" t="s">
        <v>12</v>
      </c>
      <c r="W10" s="146" t="s">
        <v>540</v>
      </c>
      <c r="X10" s="146" t="s">
        <v>543</v>
      </c>
      <c r="Y10" s="146" t="s">
        <v>544</v>
      </c>
      <c r="Z10" s="146" t="s">
        <v>12</v>
      </c>
      <c r="AA10" s="147">
        <v>5</v>
      </c>
    </row>
    <row r="11" spans="1:27" ht="15" x14ac:dyDescent="0.2">
      <c r="A11" s="14">
        <v>6</v>
      </c>
      <c r="B11" s="139" t="s">
        <v>13</v>
      </c>
      <c r="C11" s="177" t="s">
        <v>486</v>
      </c>
      <c r="D11" s="177" t="s">
        <v>227</v>
      </c>
      <c r="E11" s="146" t="s">
        <v>545</v>
      </c>
      <c r="F11" s="146" t="s">
        <v>464</v>
      </c>
      <c r="G11" s="146" t="s">
        <v>545</v>
      </c>
      <c r="H11" s="146" t="s">
        <v>470</v>
      </c>
      <c r="I11" s="146" t="s">
        <v>546</v>
      </c>
      <c r="J11" s="146" t="s">
        <v>512</v>
      </c>
      <c r="K11" s="146" t="s">
        <v>12</v>
      </c>
      <c r="L11" s="146" t="s">
        <v>12</v>
      </c>
      <c r="M11" s="146" t="s">
        <v>539</v>
      </c>
      <c r="N11" s="146">
        <v>797</v>
      </c>
      <c r="O11" s="146" t="s">
        <v>12</v>
      </c>
      <c r="P11" s="146" t="s">
        <v>12</v>
      </c>
      <c r="Q11" s="146" t="s">
        <v>540</v>
      </c>
      <c r="R11" s="146" t="s">
        <v>540</v>
      </c>
      <c r="S11" s="146" t="s">
        <v>540</v>
      </c>
      <c r="T11" s="146" t="s">
        <v>510</v>
      </c>
      <c r="U11" s="146" t="s">
        <v>545</v>
      </c>
      <c r="V11" s="146">
        <v>653</v>
      </c>
      <c r="W11" s="146" t="s">
        <v>540</v>
      </c>
      <c r="X11" s="146" t="s">
        <v>509</v>
      </c>
      <c r="Y11" s="146" t="s">
        <v>12</v>
      </c>
      <c r="Z11" s="146" t="s">
        <v>12</v>
      </c>
      <c r="AA11" s="147">
        <v>6</v>
      </c>
    </row>
    <row r="12" spans="1:27" ht="15" x14ac:dyDescent="0.2">
      <c r="A12" s="14">
        <v>7</v>
      </c>
      <c r="B12" s="139" t="s">
        <v>14</v>
      </c>
      <c r="C12" s="177" t="s">
        <v>542</v>
      </c>
      <c r="D12" s="177" t="s">
        <v>526</v>
      </c>
      <c r="E12" s="146" t="s">
        <v>545</v>
      </c>
      <c r="F12" s="146" t="s">
        <v>469</v>
      </c>
      <c r="G12" s="146" t="s">
        <v>540</v>
      </c>
      <c r="H12" s="146" t="s">
        <v>540</v>
      </c>
      <c r="I12" s="146" t="s">
        <v>12</v>
      </c>
      <c r="J12" s="146" t="s">
        <v>12</v>
      </c>
      <c r="K12" s="146" t="s">
        <v>12</v>
      </c>
      <c r="L12" s="146" t="s">
        <v>12</v>
      </c>
      <c r="M12" s="146" t="s">
        <v>540</v>
      </c>
      <c r="N12" s="146" t="s">
        <v>540</v>
      </c>
      <c r="O12" s="146" t="s">
        <v>12</v>
      </c>
      <c r="P12" s="146" t="s">
        <v>12</v>
      </c>
      <c r="Q12" s="146" t="s">
        <v>540</v>
      </c>
      <c r="R12" s="146" t="s">
        <v>540</v>
      </c>
      <c r="S12" s="146" t="s">
        <v>545</v>
      </c>
      <c r="T12" s="146" t="s">
        <v>541</v>
      </c>
      <c r="U12" s="146" t="s">
        <v>544</v>
      </c>
      <c r="V12" s="146" t="s">
        <v>12</v>
      </c>
      <c r="W12" s="146" t="s">
        <v>544</v>
      </c>
      <c r="X12" s="146" t="s">
        <v>12</v>
      </c>
      <c r="Y12" s="146" t="s">
        <v>12</v>
      </c>
      <c r="Z12" s="146" t="s">
        <v>12</v>
      </c>
      <c r="AA12" s="147">
        <v>7</v>
      </c>
    </row>
    <row r="13" spans="1:27" ht="15" x14ac:dyDescent="0.2">
      <c r="A13" s="14">
        <v>8</v>
      </c>
      <c r="B13" s="139" t="s">
        <v>15</v>
      </c>
      <c r="C13" s="177" t="s">
        <v>494</v>
      </c>
      <c r="D13" s="177">
        <v>354</v>
      </c>
      <c r="E13" s="146" t="s">
        <v>541</v>
      </c>
      <c r="F13" s="146" t="s">
        <v>487</v>
      </c>
      <c r="G13" s="146" t="s">
        <v>538</v>
      </c>
      <c r="H13" s="146" t="s">
        <v>501</v>
      </c>
      <c r="I13" s="146" t="s">
        <v>541</v>
      </c>
      <c r="J13" s="146" t="s">
        <v>547</v>
      </c>
      <c r="K13" s="146" t="s">
        <v>545</v>
      </c>
      <c r="L13" s="146" t="s">
        <v>468</v>
      </c>
      <c r="M13" s="146" t="s">
        <v>538</v>
      </c>
      <c r="N13" s="146">
        <v>131</v>
      </c>
      <c r="O13" s="146" t="s">
        <v>540</v>
      </c>
      <c r="P13" s="146" t="s">
        <v>540</v>
      </c>
      <c r="Q13" s="146" t="s">
        <v>543</v>
      </c>
      <c r="R13" s="146" t="s">
        <v>468</v>
      </c>
      <c r="S13" s="146" t="s">
        <v>539</v>
      </c>
      <c r="T13" s="146" t="s">
        <v>499</v>
      </c>
      <c r="U13" s="146" t="s">
        <v>540</v>
      </c>
      <c r="V13" s="146" t="s">
        <v>539</v>
      </c>
      <c r="W13" s="146" t="s">
        <v>543</v>
      </c>
      <c r="X13" s="146" t="s">
        <v>497</v>
      </c>
      <c r="Y13" s="146" t="s">
        <v>540</v>
      </c>
      <c r="Z13" s="146" t="s">
        <v>545</v>
      </c>
      <c r="AA13" s="147">
        <v>8</v>
      </c>
    </row>
    <row r="14" spans="1:27" ht="15" x14ac:dyDescent="0.2">
      <c r="A14" s="14">
        <v>9</v>
      </c>
      <c r="B14" s="139" t="s">
        <v>16</v>
      </c>
      <c r="C14" s="177" t="s">
        <v>546</v>
      </c>
      <c r="D14" s="177" t="s">
        <v>536</v>
      </c>
      <c r="E14" s="146" t="s">
        <v>12</v>
      </c>
      <c r="F14" s="146" t="s">
        <v>12</v>
      </c>
      <c r="G14" s="146" t="s">
        <v>12</v>
      </c>
      <c r="H14" s="146" t="s">
        <v>12</v>
      </c>
      <c r="I14" s="146" t="s">
        <v>12</v>
      </c>
      <c r="J14" s="146" t="s">
        <v>12</v>
      </c>
      <c r="K14" s="146" t="s">
        <v>12</v>
      </c>
      <c r="L14" s="146" t="s">
        <v>12</v>
      </c>
      <c r="M14" s="146" t="s">
        <v>12</v>
      </c>
      <c r="N14" s="146" t="s">
        <v>12</v>
      </c>
      <c r="O14" s="146" t="s">
        <v>12</v>
      </c>
      <c r="P14" s="146" t="s">
        <v>12</v>
      </c>
      <c r="Q14" s="146" t="s">
        <v>540</v>
      </c>
      <c r="R14" s="146" t="s">
        <v>539</v>
      </c>
      <c r="S14" s="146" t="s">
        <v>12</v>
      </c>
      <c r="T14" s="146" t="s">
        <v>12</v>
      </c>
      <c r="U14" s="146" t="s">
        <v>540</v>
      </c>
      <c r="V14" s="146" t="s">
        <v>548</v>
      </c>
      <c r="W14" s="146" t="s">
        <v>540</v>
      </c>
      <c r="X14" s="146" t="s">
        <v>540</v>
      </c>
      <c r="Y14" s="146" t="s">
        <v>12</v>
      </c>
      <c r="Z14" s="146" t="s">
        <v>12</v>
      </c>
      <c r="AA14" s="147">
        <v>9</v>
      </c>
    </row>
    <row r="15" spans="1:27" ht="15" x14ac:dyDescent="0.2">
      <c r="A15" s="14">
        <v>10</v>
      </c>
      <c r="B15" s="139" t="s">
        <v>17</v>
      </c>
      <c r="C15" s="177" t="s">
        <v>461</v>
      </c>
      <c r="D15" s="177">
        <v>422</v>
      </c>
      <c r="E15" s="146" t="s">
        <v>12</v>
      </c>
      <c r="F15" s="146" t="s">
        <v>12</v>
      </c>
      <c r="G15" s="146" t="s">
        <v>540</v>
      </c>
      <c r="H15" s="146">
        <v>352</v>
      </c>
      <c r="I15" s="146" t="s">
        <v>12</v>
      </c>
      <c r="J15" s="146" t="s">
        <v>12</v>
      </c>
      <c r="K15" s="146" t="s">
        <v>12</v>
      </c>
      <c r="L15" s="146" t="s">
        <v>12</v>
      </c>
      <c r="M15" s="146" t="s">
        <v>539</v>
      </c>
      <c r="N15" s="146" t="s">
        <v>495</v>
      </c>
      <c r="O15" s="146" t="s">
        <v>12</v>
      </c>
      <c r="P15" s="146" t="s">
        <v>12</v>
      </c>
      <c r="Q15" s="146" t="s">
        <v>545</v>
      </c>
      <c r="R15" s="146" t="s">
        <v>496</v>
      </c>
      <c r="S15" s="146" t="s">
        <v>545</v>
      </c>
      <c r="T15" s="146" t="s">
        <v>545</v>
      </c>
      <c r="U15" s="146" t="s">
        <v>544</v>
      </c>
      <c r="V15" s="146" t="s">
        <v>12</v>
      </c>
      <c r="W15" s="146" t="s">
        <v>12</v>
      </c>
      <c r="X15" s="146" t="s">
        <v>12</v>
      </c>
      <c r="Y15" s="146" t="s">
        <v>544</v>
      </c>
      <c r="Z15" s="146" t="s">
        <v>12</v>
      </c>
      <c r="AA15" s="147">
        <v>10</v>
      </c>
    </row>
    <row r="16" spans="1:27" ht="15" x14ac:dyDescent="0.2">
      <c r="A16" s="14">
        <v>11</v>
      </c>
      <c r="B16" s="139" t="s">
        <v>18</v>
      </c>
      <c r="C16" s="177" t="s">
        <v>549</v>
      </c>
      <c r="D16" s="177" t="s">
        <v>228</v>
      </c>
      <c r="E16" s="146" t="s">
        <v>539</v>
      </c>
      <c r="F16" s="146">
        <v>386</v>
      </c>
      <c r="G16" s="146" t="s">
        <v>541</v>
      </c>
      <c r="H16" s="146" t="s">
        <v>487</v>
      </c>
      <c r="I16" s="146" t="s">
        <v>470</v>
      </c>
      <c r="J16" s="146">
        <v>281</v>
      </c>
      <c r="K16" s="146" t="s">
        <v>545</v>
      </c>
      <c r="L16" s="146" t="s">
        <v>542</v>
      </c>
      <c r="M16" s="146" t="s">
        <v>542</v>
      </c>
      <c r="N16" s="146" t="s">
        <v>550</v>
      </c>
      <c r="O16" s="146" t="s">
        <v>12</v>
      </c>
      <c r="P16" s="146" t="s">
        <v>12</v>
      </c>
      <c r="Q16" s="146" t="s">
        <v>545</v>
      </c>
      <c r="R16" s="146" t="s">
        <v>546</v>
      </c>
      <c r="S16" s="146" t="s">
        <v>545</v>
      </c>
      <c r="T16" s="146" t="s">
        <v>510</v>
      </c>
      <c r="U16" s="146" t="s">
        <v>539</v>
      </c>
      <c r="V16" s="146">
        <v>170</v>
      </c>
      <c r="W16" s="146" t="s">
        <v>551</v>
      </c>
      <c r="X16" s="146" t="s">
        <v>552</v>
      </c>
      <c r="Y16" s="146" t="s">
        <v>540</v>
      </c>
      <c r="Z16" s="146" t="s">
        <v>539</v>
      </c>
      <c r="AA16" s="147">
        <v>11</v>
      </c>
    </row>
    <row r="17" spans="1:27" ht="15" x14ac:dyDescent="0.2">
      <c r="A17" s="14">
        <v>12</v>
      </c>
      <c r="B17" s="139" t="s">
        <v>19</v>
      </c>
      <c r="C17" s="177" t="s">
        <v>486</v>
      </c>
      <c r="D17" s="177">
        <v>553</v>
      </c>
      <c r="E17" s="146" t="s">
        <v>545</v>
      </c>
      <c r="F17" s="146" t="s">
        <v>541</v>
      </c>
      <c r="G17" s="146" t="s">
        <v>540</v>
      </c>
      <c r="H17" s="146" t="s">
        <v>506</v>
      </c>
      <c r="I17" s="146" t="s">
        <v>541</v>
      </c>
      <c r="J17" s="146">
        <v>419</v>
      </c>
      <c r="K17" s="146" t="s">
        <v>12</v>
      </c>
      <c r="L17" s="146" t="s">
        <v>12</v>
      </c>
      <c r="M17" s="146" t="s">
        <v>543</v>
      </c>
      <c r="N17" s="146" t="s">
        <v>488</v>
      </c>
      <c r="O17" s="146" t="s">
        <v>12</v>
      </c>
      <c r="P17" s="146" t="s">
        <v>12</v>
      </c>
      <c r="Q17" s="146" t="s">
        <v>540</v>
      </c>
      <c r="R17" s="146" t="s">
        <v>545</v>
      </c>
      <c r="S17" s="146" t="s">
        <v>545</v>
      </c>
      <c r="T17" s="146" t="s">
        <v>478</v>
      </c>
      <c r="U17" s="146" t="s">
        <v>12</v>
      </c>
      <c r="V17" s="146" t="s">
        <v>12</v>
      </c>
      <c r="W17" s="146" t="s">
        <v>540</v>
      </c>
      <c r="X17" s="146" t="s">
        <v>543</v>
      </c>
      <c r="Y17" s="146" t="s">
        <v>12</v>
      </c>
      <c r="Z17" s="146" t="s">
        <v>12</v>
      </c>
      <c r="AA17" s="147">
        <v>12</v>
      </c>
    </row>
    <row r="18" spans="1:27" ht="15" x14ac:dyDescent="0.2">
      <c r="A18" s="14">
        <v>13</v>
      </c>
      <c r="B18" s="139" t="s">
        <v>20</v>
      </c>
      <c r="C18" s="177" t="s">
        <v>539</v>
      </c>
      <c r="D18" s="177">
        <v>251</v>
      </c>
      <c r="E18" s="146" t="s">
        <v>12</v>
      </c>
      <c r="F18" s="146" t="s">
        <v>12</v>
      </c>
      <c r="G18" s="146" t="s">
        <v>545</v>
      </c>
      <c r="H18" s="146" t="s">
        <v>545</v>
      </c>
      <c r="I18" s="146" t="s">
        <v>12</v>
      </c>
      <c r="J18" s="146" t="s">
        <v>12</v>
      </c>
      <c r="K18" s="146" t="s">
        <v>12</v>
      </c>
      <c r="L18" s="146" t="s">
        <v>12</v>
      </c>
      <c r="M18" s="146" t="s">
        <v>545</v>
      </c>
      <c r="N18" s="146">
        <v>229</v>
      </c>
      <c r="O18" s="146" t="s">
        <v>12</v>
      </c>
      <c r="P18" s="146" t="s">
        <v>12</v>
      </c>
      <c r="Q18" s="146" t="s">
        <v>12</v>
      </c>
      <c r="R18" s="146" t="s">
        <v>12</v>
      </c>
      <c r="S18" s="146" t="s">
        <v>540</v>
      </c>
      <c r="T18" s="146" t="s">
        <v>477</v>
      </c>
      <c r="U18" s="146" t="s">
        <v>12</v>
      </c>
      <c r="V18" s="146" t="s">
        <v>12</v>
      </c>
      <c r="W18" s="146" t="s">
        <v>12</v>
      </c>
      <c r="X18" s="146" t="s">
        <v>12</v>
      </c>
      <c r="Y18" s="146" t="s">
        <v>12</v>
      </c>
      <c r="Z18" s="146" t="s">
        <v>12</v>
      </c>
      <c r="AA18" s="147">
        <v>13</v>
      </c>
    </row>
    <row r="19" spans="1:27" ht="15" x14ac:dyDescent="0.2">
      <c r="A19" s="14">
        <v>14</v>
      </c>
      <c r="B19" s="139" t="s">
        <v>21</v>
      </c>
      <c r="C19" s="177" t="s">
        <v>484</v>
      </c>
      <c r="D19" s="177" t="s">
        <v>229</v>
      </c>
      <c r="E19" s="146" t="s">
        <v>540</v>
      </c>
      <c r="F19" s="146" t="s">
        <v>545</v>
      </c>
      <c r="G19" s="146" t="s">
        <v>545</v>
      </c>
      <c r="H19" s="146" t="s">
        <v>468</v>
      </c>
      <c r="I19" s="146" t="s">
        <v>551</v>
      </c>
      <c r="J19" s="146">
        <v>342</v>
      </c>
      <c r="K19" s="146" t="s">
        <v>540</v>
      </c>
      <c r="L19" s="146" t="s">
        <v>473</v>
      </c>
      <c r="M19" s="146" t="s">
        <v>539</v>
      </c>
      <c r="N19" s="146" t="s">
        <v>230</v>
      </c>
      <c r="O19" s="146" t="s">
        <v>12</v>
      </c>
      <c r="P19" s="146" t="s">
        <v>12</v>
      </c>
      <c r="Q19" s="146" t="s">
        <v>551</v>
      </c>
      <c r="R19" s="146">
        <v>414</v>
      </c>
      <c r="S19" s="146" t="s">
        <v>543</v>
      </c>
      <c r="T19" s="146">
        <v>145</v>
      </c>
      <c r="U19" s="146" t="s">
        <v>540</v>
      </c>
      <c r="V19" s="146" t="s">
        <v>543</v>
      </c>
      <c r="W19" s="146" t="s">
        <v>546</v>
      </c>
      <c r="X19" s="146" t="s">
        <v>512</v>
      </c>
      <c r="Y19" s="146" t="s">
        <v>12</v>
      </c>
      <c r="Z19" s="146" t="s">
        <v>12</v>
      </c>
      <c r="AA19" s="147">
        <v>14</v>
      </c>
    </row>
    <row r="20" spans="1:27" ht="15" x14ac:dyDescent="0.2">
      <c r="A20" s="14">
        <v>15</v>
      </c>
      <c r="B20" s="139" t="s">
        <v>22</v>
      </c>
      <c r="C20" s="177" t="s">
        <v>542</v>
      </c>
      <c r="D20" s="177" t="s">
        <v>231</v>
      </c>
      <c r="E20" s="146" t="s">
        <v>12</v>
      </c>
      <c r="F20" s="146" t="s">
        <v>12</v>
      </c>
      <c r="G20" s="146" t="s">
        <v>540</v>
      </c>
      <c r="H20" s="146" t="s">
        <v>539</v>
      </c>
      <c r="I20" s="146" t="s">
        <v>12</v>
      </c>
      <c r="J20" s="146" t="s">
        <v>12</v>
      </c>
      <c r="K20" s="146" t="s">
        <v>12</v>
      </c>
      <c r="L20" s="146" t="s">
        <v>12</v>
      </c>
      <c r="M20" s="146" t="s">
        <v>12</v>
      </c>
      <c r="N20" s="146" t="s">
        <v>12</v>
      </c>
      <c r="O20" s="146" t="s">
        <v>12</v>
      </c>
      <c r="P20" s="146" t="s">
        <v>12</v>
      </c>
      <c r="Q20" s="146" t="s">
        <v>545</v>
      </c>
      <c r="R20" s="146" t="s">
        <v>232</v>
      </c>
      <c r="S20" s="146" t="s">
        <v>546</v>
      </c>
      <c r="T20" s="146" t="s">
        <v>505</v>
      </c>
      <c r="U20" s="146" t="s">
        <v>12</v>
      </c>
      <c r="V20" s="146" t="s">
        <v>12</v>
      </c>
      <c r="W20" s="146" t="s">
        <v>540</v>
      </c>
      <c r="X20" s="146" t="s">
        <v>506</v>
      </c>
      <c r="Y20" s="146" t="s">
        <v>12</v>
      </c>
      <c r="Z20" s="146" t="s">
        <v>12</v>
      </c>
      <c r="AA20" s="147">
        <v>15</v>
      </c>
    </row>
    <row r="21" spans="1:27" ht="15" x14ac:dyDescent="0.2">
      <c r="A21" s="14">
        <v>16</v>
      </c>
      <c r="B21" s="139" t="s">
        <v>23</v>
      </c>
      <c r="C21" s="177" t="s">
        <v>472</v>
      </c>
      <c r="D21" s="177" t="s">
        <v>233</v>
      </c>
      <c r="E21" s="146" t="s">
        <v>538</v>
      </c>
      <c r="F21" s="146">
        <v>121</v>
      </c>
      <c r="G21" s="146" t="s">
        <v>461</v>
      </c>
      <c r="H21" s="146" t="s">
        <v>506</v>
      </c>
      <c r="I21" s="146" t="s">
        <v>542</v>
      </c>
      <c r="J21" s="146" t="s">
        <v>504</v>
      </c>
      <c r="K21" s="146" t="s">
        <v>12</v>
      </c>
      <c r="L21" s="146" t="s">
        <v>12</v>
      </c>
      <c r="M21" s="146" t="s">
        <v>543</v>
      </c>
      <c r="N21" s="146">
        <v>839</v>
      </c>
      <c r="O21" s="146" t="s">
        <v>12</v>
      </c>
      <c r="P21" s="146" t="s">
        <v>12</v>
      </c>
      <c r="Q21" s="146" t="s">
        <v>538</v>
      </c>
      <c r="R21" s="146" t="s">
        <v>461</v>
      </c>
      <c r="S21" s="146" t="s">
        <v>543</v>
      </c>
      <c r="T21" s="146">
        <v>159</v>
      </c>
      <c r="U21" s="146" t="s">
        <v>545</v>
      </c>
      <c r="V21" s="146" t="s">
        <v>545</v>
      </c>
      <c r="W21" s="146" t="s">
        <v>539</v>
      </c>
      <c r="X21" s="146" t="s">
        <v>506</v>
      </c>
      <c r="Y21" s="146" t="s">
        <v>545</v>
      </c>
      <c r="Z21" s="146" t="s">
        <v>543</v>
      </c>
      <c r="AA21" s="147">
        <v>16</v>
      </c>
    </row>
    <row r="22" spans="1:27" ht="15" x14ac:dyDescent="0.2">
      <c r="A22" s="14">
        <v>17</v>
      </c>
      <c r="B22" s="139" t="s">
        <v>24</v>
      </c>
      <c r="C22" s="177" t="s">
        <v>466</v>
      </c>
      <c r="D22" s="177">
        <v>266</v>
      </c>
      <c r="E22" s="146" t="s">
        <v>545</v>
      </c>
      <c r="F22" s="146" t="s">
        <v>503</v>
      </c>
      <c r="G22" s="146" t="s">
        <v>540</v>
      </c>
      <c r="H22" s="146" t="s">
        <v>539</v>
      </c>
      <c r="I22" s="146" t="s">
        <v>540</v>
      </c>
      <c r="J22" s="146" t="s">
        <v>545</v>
      </c>
      <c r="K22" s="146" t="s">
        <v>540</v>
      </c>
      <c r="L22" s="146" t="s">
        <v>545</v>
      </c>
      <c r="M22" s="146" t="s">
        <v>543</v>
      </c>
      <c r="N22" s="146">
        <v>171</v>
      </c>
      <c r="O22" s="146" t="s">
        <v>12</v>
      </c>
      <c r="P22" s="146" t="s">
        <v>12</v>
      </c>
      <c r="Q22" s="146" t="s">
        <v>545</v>
      </c>
      <c r="R22" s="146" t="s">
        <v>490</v>
      </c>
      <c r="S22" s="146" t="s">
        <v>12</v>
      </c>
      <c r="T22" s="146" t="s">
        <v>12</v>
      </c>
      <c r="U22" s="146" t="s">
        <v>545</v>
      </c>
      <c r="V22" s="146" t="s">
        <v>466</v>
      </c>
      <c r="W22" s="146" t="s">
        <v>540</v>
      </c>
      <c r="X22" s="146" t="s">
        <v>551</v>
      </c>
      <c r="Y22" s="146" t="s">
        <v>544</v>
      </c>
      <c r="Z22" s="146" t="s">
        <v>12</v>
      </c>
      <c r="AA22" s="147">
        <v>17</v>
      </c>
    </row>
    <row r="23" spans="1:27" ht="15" x14ac:dyDescent="0.2">
      <c r="A23" s="14">
        <v>18</v>
      </c>
      <c r="B23" s="139" t="s">
        <v>25</v>
      </c>
      <c r="C23" s="177">
        <v>245</v>
      </c>
      <c r="D23" s="177" t="s">
        <v>234</v>
      </c>
      <c r="E23" s="146" t="s">
        <v>484</v>
      </c>
      <c r="F23" s="146">
        <v>333</v>
      </c>
      <c r="G23" s="146" t="s">
        <v>553</v>
      </c>
      <c r="H23" s="146">
        <v>260</v>
      </c>
      <c r="I23" s="146" t="s">
        <v>495</v>
      </c>
      <c r="J23" s="146">
        <v>242</v>
      </c>
      <c r="K23" s="146" t="s">
        <v>497</v>
      </c>
      <c r="L23" s="146">
        <v>152</v>
      </c>
      <c r="M23" s="146" t="s">
        <v>537</v>
      </c>
      <c r="N23" s="146">
        <v>646</v>
      </c>
      <c r="O23" s="146" t="s">
        <v>545</v>
      </c>
      <c r="P23" s="146" t="s">
        <v>546</v>
      </c>
      <c r="Q23" s="146" t="s">
        <v>476</v>
      </c>
      <c r="R23" s="146">
        <v>162</v>
      </c>
      <c r="S23" s="146" t="s">
        <v>476</v>
      </c>
      <c r="T23" s="146" t="s">
        <v>536</v>
      </c>
      <c r="U23" s="146" t="s">
        <v>463</v>
      </c>
      <c r="V23" s="146">
        <v>292</v>
      </c>
      <c r="W23" s="146" t="s">
        <v>467</v>
      </c>
      <c r="X23" s="146" t="s">
        <v>521</v>
      </c>
      <c r="Y23" s="146" t="s">
        <v>545</v>
      </c>
      <c r="Z23" s="146" t="s">
        <v>543</v>
      </c>
      <c r="AA23" s="147">
        <v>18</v>
      </c>
    </row>
    <row r="24" spans="1:27" ht="15" x14ac:dyDescent="0.2">
      <c r="A24" s="14">
        <v>19</v>
      </c>
      <c r="B24" s="139" t="s">
        <v>26</v>
      </c>
      <c r="C24" s="176">
        <v>2579</v>
      </c>
      <c r="D24" s="176">
        <v>14804</v>
      </c>
      <c r="E24" s="141">
        <v>736</v>
      </c>
      <c r="F24" s="141">
        <v>6094</v>
      </c>
      <c r="G24" s="141">
        <v>344</v>
      </c>
      <c r="H24" s="141">
        <v>1487</v>
      </c>
      <c r="I24" s="141">
        <v>201</v>
      </c>
      <c r="J24" s="141">
        <v>888</v>
      </c>
      <c r="K24" s="141">
        <v>97</v>
      </c>
      <c r="L24" s="141">
        <v>455</v>
      </c>
      <c r="M24" s="141">
        <v>466</v>
      </c>
      <c r="N24" s="141">
        <v>2203</v>
      </c>
      <c r="O24" s="141">
        <v>14</v>
      </c>
      <c r="P24" s="141">
        <v>23</v>
      </c>
      <c r="Q24" s="141">
        <v>203</v>
      </c>
      <c r="R24" s="141">
        <v>1120</v>
      </c>
      <c r="S24" s="141">
        <v>224</v>
      </c>
      <c r="T24" s="141">
        <v>830</v>
      </c>
      <c r="U24" s="141">
        <v>94</v>
      </c>
      <c r="V24" s="141">
        <v>886</v>
      </c>
      <c r="W24" s="141">
        <v>173</v>
      </c>
      <c r="X24" s="141">
        <v>750</v>
      </c>
      <c r="Y24" s="141">
        <v>27</v>
      </c>
      <c r="Z24" s="141">
        <v>68</v>
      </c>
      <c r="AA24" s="147">
        <v>19</v>
      </c>
    </row>
    <row r="25" spans="1:27" ht="15" x14ac:dyDescent="0.2">
      <c r="A25" s="14">
        <v>20</v>
      </c>
      <c r="B25" s="139" t="s">
        <v>27</v>
      </c>
      <c r="C25" s="177">
        <v>448</v>
      </c>
      <c r="D25" s="177" t="s">
        <v>235</v>
      </c>
      <c r="E25" s="146">
        <v>104</v>
      </c>
      <c r="F25" s="146">
        <v>441</v>
      </c>
      <c r="G25" s="146" t="s">
        <v>488</v>
      </c>
      <c r="H25" s="146">
        <v>339</v>
      </c>
      <c r="I25" s="146" t="s">
        <v>526</v>
      </c>
      <c r="J25" s="146">
        <v>141</v>
      </c>
      <c r="K25" s="146" t="s">
        <v>503</v>
      </c>
      <c r="L25" s="146" t="s">
        <v>526</v>
      </c>
      <c r="M25" s="146" t="s">
        <v>533</v>
      </c>
      <c r="N25" s="146">
        <v>440</v>
      </c>
      <c r="O25" s="146" t="s">
        <v>540</v>
      </c>
      <c r="P25" s="146" t="s">
        <v>540</v>
      </c>
      <c r="Q25" s="146" t="s">
        <v>490</v>
      </c>
      <c r="R25" s="146">
        <v>105</v>
      </c>
      <c r="S25" s="146" t="s">
        <v>500</v>
      </c>
      <c r="T25" s="146">
        <v>122</v>
      </c>
      <c r="U25" s="146" t="s">
        <v>473</v>
      </c>
      <c r="V25" s="146">
        <v>154</v>
      </c>
      <c r="W25" s="146" t="s">
        <v>497</v>
      </c>
      <c r="X25" s="146">
        <v>123</v>
      </c>
      <c r="Y25" s="146" t="s">
        <v>541</v>
      </c>
      <c r="Z25" s="146" t="s">
        <v>551</v>
      </c>
      <c r="AA25" s="147">
        <v>20</v>
      </c>
    </row>
    <row r="26" spans="1:27" ht="15" x14ac:dyDescent="0.2">
      <c r="A26" s="14">
        <v>21</v>
      </c>
      <c r="B26" s="139" t="s">
        <v>28</v>
      </c>
      <c r="C26" s="177" t="s">
        <v>523</v>
      </c>
      <c r="D26" s="177">
        <v>738</v>
      </c>
      <c r="E26" s="146" t="s">
        <v>468</v>
      </c>
      <c r="F26" s="146">
        <v>139</v>
      </c>
      <c r="G26" s="146" t="s">
        <v>542</v>
      </c>
      <c r="H26" s="146" t="s">
        <v>506</v>
      </c>
      <c r="I26" s="146" t="s">
        <v>468</v>
      </c>
      <c r="J26" s="146" t="s">
        <v>498</v>
      </c>
      <c r="K26" s="146" t="s">
        <v>541</v>
      </c>
      <c r="L26" s="146" t="s">
        <v>535</v>
      </c>
      <c r="M26" s="146" t="s">
        <v>538</v>
      </c>
      <c r="N26" s="146">
        <v>178</v>
      </c>
      <c r="O26" s="146" t="s">
        <v>12</v>
      </c>
      <c r="P26" s="146" t="s">
        <v>12</v>
      </c>
      <c r="Q26" s="146" t="s">
        <v>551</v>
      </c>
      <c r="R26" s="146">
        <v>135</v>
      </c>
      <c r="S26" s="146" t="s">
        <v>476</v>
      </c>
      <c r="T26" s="146">
        <v>111</v>
      </c>
      <c r="U26" s="146" t="s">
        <v>546</v>
      </c>
      <c r="V26" s="146" t="s">
        <v>543</v>
      </c>
      <c r="W26" s="146" t="s">
        <v>541</v>
      </c>
      <c r="X26" s="146" t="s">
        <v>506</v>
      </c>
      <c r="Y26" s="146" t="s">
        <v>540</v>
      </c>
      <c r="Z26" s="146" t="s">
        <v>546</v>
      </c>
      <c r="AA26" s="147">
        <v>21</v>
      </c>
    </row>
    <row r="27" spans="1:27" ht="15" x14ac:dyDescent="0.2">
      <c r="A27" s="14">
        <v>22</v>
      </c>
      <c r="B27" s="139" t="s">
        <v>29</v>
      </c>
      <c r="C27" s="177">
        <v>136</v>
      </c>
      <c r="D27" s="177">
        <v>576</v>
      </c>
      <c r="E27" s="146" t="s">
        <v>495</v>
      </c>
      <c r="F27" s="146">
        <v>151</v>
      </c>
      <c r="G27" s="146" t="s">
        <v>476</v>
      </c>
      <c r="H27" s="146" t="s">
        <v>483</v>
      </c>
      <c r="I27" s="146" t="s">
        <v>538</v>
      </c>
      <c r="J27" s="146" t="s">
        <v>492</v>
      </c>
      <c r="K27" s="146" t="s">
        <v>467</v>
      </c>
      <c r="L27" s="146">
        <v>142</v>
      </c>
      <c r="M27" s="146" t="s">
        <v>462</v>
      </c>
      <c r="N27" s="146" t="s">
        <v>519</v>
      </c>
      <c r="O27" s="146" t="s">
        <v>540</v>
      </c>
      <c r="P27" s="146" t="s">
        <v>545</v>
      </c>
      <c r="Q27" s="146" t="s">
        <v>468</v>
      </c>
      <c r="R27" s="146" t="s">
        <v>485</v>
      </c>
      <c r="S27" s="146" t="s">
        <v>551</v>
      </c>
      <c r="T27" s="146" t="s">
        <v>503</v>
      </c>
      <c r="U27" s="146" t="s">
        <v>539</v>
      </c>
      <c r="V27" s="146" t="s">
        <v>492</v>
      </c>
      <c r="W27" s="146" t="s">
        <v>543</v>
      </c>
      <c r="X27" s="146" t="s">
        <v>466</v>
      </c>
      <c r="Y27" s="146" t="s">
        <v>546</v>
      </c>
      <c r="Z27" s="146" t="s">
        <v>470</v>
      </c>
      <c r="AA27" s="147">
        <v>22</v>
      </c>
    </row>
    <row r="28" spans="1:27" ht="15" x14ac:dyDescent="0.2">
      <c r="A28" s="14">
        <v>23</v>
      </c>
      <c r="B28" s="139" t="s">
        <v>30</v>
      </c>
      <c r="C28" s="177" t="s">
        <v>506</v>
      </c>
      <c r="D28" s="177">
        <v>104</v>
      </c>
      <c r="E28" s="146" t="s">
        <v>542</v>
      </c>
      <c r="F28" s="146" t="s">
        <v>470</v>
      </c>
      <c r="G28" s="146" t="s">
        <v>546</v>
      </c>
      <c r="H28" s="146" t="s">
        <v>525</v>
      </c>
      <c r="I28" s="146" t="s">
        <v>12</v>
      </c>
      <c r="J28" s="146" t="s">
        <v>12</v>
      </c>
      <c r="K28" s="146" t="s">
        <v>12</v>
      </c>
      <c r="L28" s="146" t="s">
        <v>12</v>
      </c>
      <c r="M28" s="146" t="s">
        <v>542</v>
      </c>
      <c r="N28" s="146" t="s">
        <v>504</v>
      </c>
      <c r="O28" s="146" t="s">
        <v>12</v>
      </c>
      <c r="P28" s="146" t="s">
        <v>12</v>
      </c>
      <c r="Q28" s="146" t="s">
        <v>540</v>
      </c>
      <c r="R28" s="146" t="s">
        <v>540</v>
      </c>
      <c r="S28" s="146" t="s">
        <v>545</v>
      </c>
      <c r="T28" s="146" t="s">
        <v>545</v>
      </c>
      <c r="U28" s="146" t="s">
        <v>12</v>
      </c>
      <c r="V28" s="146" t="s">
        <v>12</v>
      </c>
      <c r="W28" s="146" t="s">
        <v>545</v>
      </c>
      <c r="X28" s="146" t="s">
        <v>545</v>
      </c>
      <c r="Y28" s="146" t="s">
        <v>12</v>
      </c>
      <c r="Z28" s="146" t="s">
        <v>12</v>
      </c>
      <c r="AA28" s="147">
        <v>23</v>
      </c>
    </row>
    <row r="29" spans="1:27" ht="15" x14ac:dyDescent="0.2">
      <c r="A29" s="14">
        <v>24</v>
      </c>
      <c r="B29" s="139" t="s">
        <v>31</v>
      </c>
      <c r="C29" s="177" t="s">
        <v>542</v>
      </c>
      <c r="D29" s="177">
        <v>128</v>
      </c>
      <c r="E29" s="146" t="s">
        <v>543</v>
      </c>
      <c r="F29" s="146">
        <v>119</v>
      </c>
      <c r="G29" s="146" t="s">
        <v>12</v>
      </c>
      <c r="H29" s="146" t="s">
        <v>12</v>
      </c>
      <c r="I29" s="146" t="s">
        <v>540</v>
      </c>
      <c r="J29" s="146" t="s">
        <v>546</v>
      </c>
      <c r="K29" s="146" t="s">
        <v>12</v>
      </c>
      <c r="L29" s="146" t="s">
        <v>12</v>
      </c>
      <c r="M29" s="146" t="s">
        <v>545</v>
      </c>
      <c r="N29" s="146" t="s">
        <v>541</v>
      </c>
      <c r="O29" s="146" t="s">
        <v>12</v>
      </c>
      <c r="P29" s="146" t="s">
        <v>12</v>
      </c>
      <c r="Q29" s="146" t="s">
        <v>12</v>
      </c>
      <c r="R29" s="146" t="s">
        <v>12</v>
      </c>
      <c r="S29" s="146" t="s">
        <v>12</v>
      </c>
      <c r="T29" s="146" t="s">
        <v>12</v>
      </c>
      <c r="U29" s="146" t="s">
        <v>12</v>
      </c>
      <c r="V29" s="146" t="s">
        <v>12</v>
      </c>
      <c r="W29" s="146" t="s">
        <v>12</v>
      </c>
      <c r="X29" s="146" t="s">
        <v>12</v>
      </c>
      <c r="Y29" s="146" t="s">
        <v>12</v>
      </c>
      <c r="Z29" s="146" t="s">
        <v>12</v>
      </c>
      <c r="AA29" s="147">
        <v>24</v>
      </c>
    </row>
    <row r="30" spans="1:27" ht="15" x14ac:dyDescent="0.2">
      <c r="A30" s="14">
        <v>25</v>
      </c>
      <c r="B30" s="139" t="s">
        <v>32</v>
      </c>
      <c r="C30" s="177">
        <v>117</v>
      </c>
      <c r="D30" s="177">
        <v>367</v>
      </c>
      <c r="E30" s="146" t="s">
        <v>471</v>
      </c>
      <c r="F30" s="146">
        <v>156</v>
      </c>
      <c r="G30" s="146" t="s">
        <v>470</v>
      </c>
      <c r="H30" s="146" t="s">
        <v>476</v>
      </c>
      <c r="I30" s="146" t="s">
        <v>468</v>
      </c>
      <c r="J30" s="146" t="s">
        <v>525</v>
      </c>
      <c r="K30" s="146" t="s">
        <v>543</v>
      </c>
      <c r="L30" s="146" t="s">
        <v>543</v>
      </c>
      <c r="M30" s="146" t="s">
        <v>464</v>
      </c>
      <c r="N30" s="146" t="s">
        <v>504</v>
      </c>
      <c r="O30" s="146" t="s">
        <v>12</v>
      </c>
      <c r="P30" s="146" t="s">
        <v>12</v>
      </c>
      <c r="Q30" s="146" t="s">
        <v>542</v>
      </c>
      <c r="R30" s="146" t="s">
        <v>538</v>
      </c>
      <c r="S30" s="146" t="s">
        <v>461</v>
      </c>
      <c r="T30" s="146" t="s">
        <v>537</v>
      </c>
      <c r="U30" s="146" t="s">
        <v>541</v>
      </c>
      <c r="V30" s="146" t="s">
        <v>474</v>
      </c>
      <c r="W30" s="146" t="s">
        <v>468</v>
      </c>
      <c r="X30" s="146" t="s">
        <v>465</v>
      </c>
      <c r="Y30" s="146" t="s">
        <v>545</v>
      </c>
      <c r="Z30" s="146" t="s">
        <v>545</v>
      </c>
      <c r="AA30" s="147">
        <v>25</v>
      </c>
    </row>
    <row r="31" spans="1:27" ht="15" x14ac:dyDescent="0.2">
      <c r="A31" s="14">
        <v>26</v>
      </c>
      <c r="B31" s="139" t="s">
        <v>33</v>
      </c>
      <c r="C31" s="177">
        <v>188</v>
      </c>
      <c r="D31" s="177" t="s">
        <v>236</v>
      </c>
      <c r="E31" s="146" t="s">
        <v>554</v>
      </c>
      <c r="F31" s="146" t="s">
        <v>237</v>
      </c>
      <c r="G31" s="146" t="s">
        <v>477</v>
      </c>
      <c r="H31" s="146">
        <v>365</v>
      </c>
      <c r="I31" s="146" t="s">
        <v>503</v>
      </c>
      <c r="J31" s="146">
        <v>152</v>
      </c>
      <c r="K31" s="146" t="s">
        <v>540</v>
      </c>
      <c r="L31" s="146" t="s">
        <v>551</v>
      </c>
      <c r="M31" s="146" t="s">
        <v>506</v>
      </c>
      <c r="N31" s="146">
        <v>210</v>
      </c>
      <c r="O31" s="146" t="s">
        <v>545</v>
      </c>
      <c r="P31" s="146" t="s">
        <v>546</v>
      </c>
      <c r="Q31" s="146" t="s">
        <v>543</v>
      </c>
      <c r="R31" s="146" t="s">
        <v>487</v>
      </c>
      <c r="S31" s="146" t="s">
        <v>541</v>
      </c>
      <c r="T31" s="146" t="s">
        <v>551</v>
      </c>
      <c r="U31" s="146" t="s">
        <v>538</v>
      </c>
      <c r="V31" s="146">
        <v>298</v>
      </c>
      <c r="W31" s="146" t="s">
        <v>470</v>
      </c>
      <c r="X31" s="146">
        <v>108</v>
      </c>
      <c r="Y31" s="146" t="s">
        <v>12</v>
      </c>
      <c r="Z31" s="146" t="s">
        <v>12</v>
      </c>
      <c r="AA31" s="147">
        <v>26</v>
      </c>
    </row>
    <row r="32" spans="1:27" ht="15" x14ac:dyDescent="0.2">
      <c r="A32" s="14">
        <v>27</v>
      </c>
      <c r="B32" s="139" t="s">
        <v>34</v>
      </c>
      <c r="C32" s="177" t="s">
        <v>496</v>
      </c>
      <c r="D32" s="177" t="s">
        <v>493</v>
      </c>
      <c r="E32" s="146" t="s">
        <v>463</v>
      </c>
      <c r="F32" s="146" t="s">
        <v>500</v>
      </c>
      <c r="G32" s="146" t="s">
        <v>543</v>
      </c>
      <c r="H32" s="146" t="s">
        <v>539</v>
      </c>
      <c r="I32" s="146" t="s">
        <v>545</v>
      </c>
      <c r="J32" s="146" t="s">
        <v>546</v>
      </c>
      <c r="K32" s="146" t="s">
        <v>12</v>
      </c>
      <c r="L32" s="146" t="s">
        <v>12</v>
      </c>
      <c r="M32" s="146" t="s">
        <v>538</v>
      </c>
      <c r="N32" s="146" t="s">
        <v>461</v>
      </c>
      <c r="O32" s="146" t="s">
        <v>12</v>
      </c>
      <c r="P32" s="146" t="s">
        <v>12</v>
      </c>
      <c r="Q32" s="146" t="s">
        <v>540</v>
      </c>
      <c r="R32" s="146" t="s">
        <v>540</v>
      </c>
      <c r="S32" s="146" t="s">
        <v>543</v>
      </c>
      <c r="T32" s="146" t="s">
        <v>539</v>
      </c>
      <c r="U32" s="146" t="s">
        <v>545</v>
      </c>
      <c r="V32" s="146" t="s">
        <v>474</v>
      </c>
      <c r="W32" s="146" t="s">
        <v>545</v>
      </c>
      <c r="X32" s="146" t="s">
        <v>545</v>
      </c>
      <c r="Y32" s="146" t="s">
        <v>544</v>
      </c>
      <c r="Z32" s="146" t="s">
        <v>12</v>
      </c>
      <c r="AA32" s="147">
        <v>27</v>
      </c>
    </row>
    <row r="33" spans="1:27" ht="15" x14ac:dyDescent="0.2">
      <c r="A33" s="14">
        <v>28</v>
      </c>
      <c r="B33" s="139" t="s">
        <v>35</v>
      </c>
      <c r="C33" s="177">
        <v>302</v>
      </c>
      <c r="D33" s="177" t="s">
        <v>238</v>
      </c>
      <c r="E33" s="146">
        <v>158</v>
      </c>
      <c r="F33" s="146" t="s">
        <v>239</v>
      </c>
      <c r="G33" s="146" t="s">
        <v>489</v>
      </c>
      <c r="H33" s="146">
        <v>161</v>
      </c>
      <c r="I33" s="146" t="s">
        <v>461</v>
      </c>
      <c r="J33" s="146" t="s">
        <v>494</v>
      </c>
      <c r="K33" s="146" t="s">
        <v>546</v>
      </c>
      <c r="L33" s="146" t="s">
        <v>542</v>
      </c>
      <c r="M33" s="146" t="s">
        <v>526</v>
      </c>
      <c r="N33" s="146">
        <v>168</v>
      </c>
      <c r="O33" s="146" t="s">
        <v>12</v>
      </c>
      <c r="P33" s="146" t="s">
        <v>12</v>
      </c>
      <c r="Q33" s="146" t="s">
        <v>461</v>
      </c>
      <c r="R33" s="146" t="s">
        <v>476</v>
      </c>
      <c r="S33" s="146" t="s">
        <v>468</v>
      </c>
      <c r="T33" s="146" t="s">
        <v>512</v>
      </c>
      <c r="U33" s="146" t="s">
        <v>541</v>
      </c>
      <c r="V33" s="146">
        <v>291</v>
      </c>
      <c r="W33" s="146" t="s">
        <v>463</v>
      </c>
      <c r="X33" s="146" t="s">
        <v>487</v>
      </c>
      <c r="Y33" s="146" t="s">
        <v>540</v>
      </c>
      <c r="Z33" s="146" t="s">
        <v>545</v>
      </c>
      <c r="AA33" s="147">
        <v>28</v>
      </c>
    </row>
    <row r="34" spans="1:27" ht="15" x14ac:dyDescent="0.2">
      <c r="A34" s="14">
        <v>29</v>
      </c>
      <c r="B34" s="139" t="s">
        <v>36</v>
      </c>
      <c r="C34" s="177">
        <v>230</v>
      </c>
      <c r="D34" s="177">
        <v>350</v>
      </c>
      <c r="E34" s="146" t="s">
        <v>529</v>
      </c>
      <c r="F34" s="146">
        <v>120</v>
      </c>
      <c r="G34" s="146" t="s">
        <v>499</v>
      </c>
      <c r="H34" s="146" t="s">
        <v>475</v>
      </c>
      <c r="I34" s="146" t="s">
        <v>551</v>
      </c>
      <c r="J34" s="146" t="s">
        <v>468</v>
      </c>
      <c r="K34" s="146" t="s">
        <v>461</v>
      </c>
      <c r="L34" s="146" t="s">
        <v>461</v>
      </c>
      <c r="M34" s="146" t="s">
        <v>471</v>
      </c>
      <c r="N34" s="146" t="s">
        <v>524</v>
      </c>
      <c r="O34" s="146" t="s">
        <v>12</v>
      </c>
      <c r="P34" s="146" t="s">
        <v>12</v>
      </c>
      <c r="Q34" s="146" t="s">
        <v>463</v>
      </c>
      <c r="R34" s="146" t="s">
        <v>503</v>
      </c>
      <c r="S34" s="146" t="s">
        <v>476</v>
      </c>
      <c r="T34" s="146" t="s">
        <v>510</v>
      </c>
      <c r="U34" s="146" t="s">
        <v>546</v>
      </c>
      <c r="V34" s="146" t="s">
        <v>541</v>
      </c>
      <c r="W34" s="146" t="s">
        <v>471</v>
      </c>
      <c r="X34" s="146" t="s">
        <v>488</v>
      </c>
      <c r="Y34" s="146" t="s">
        <v>543</v>
      </c>
      <c r="Z34" s="146" t="s">
        <v>543</v>
      </c>
      <c r="AA34" s="147">
        <v>29</v>
      </c>
    </row>
    <row r="35" spans="1:27" ht="15" x14ac:dyDescent="0.2">
      <c r="A35" s="14">
        <v>30</v>
      </c>
      <c r="B35" s="139" t="s">
        <v>37</v>
      </c>
      <c r="C35" s="177">
        <v>149</v>
      </c>
      <c r="D35" s="177">
        <v>542</v>
      </c>
      <c r="E35" s="146" t="s">
        <v>510</v>
      </c>
      <c r="F35" s="146">
        <v>111</v>
      </c>
      <c r="G35" s="146" t="s">
        <v>476</v>
      </c>
      <c r="H35" s="146" t="s">
        <v>488</v>
      </c>
      <c r="I35" s="146" t="s">
        <v>503</v>
      </c>
      <c r="J35" s="146" t="s">
        <v>485</v>
      </c>
      <c r="K35" s="146" t="s">
        <v>542</v>
      </c>
      <c r="L35" s="146" t="s">
        <v>467</v>
      </c>
      <c r="M35" s="146" t="s">
        <v>462</v>
      </c>
      <c r="N35" s="146" t="s">
        <v>493</v>
      </c>
      <c r="O35" s="146" t="s">
        <v>540</v>
      </c>
      <c r="P35" s="146" t="s">
        <v>540</v>
      </c>
      <c r="Q35" s="146" t="s">
        <v>486</v>
      </c>
      <c r="R35" s="146" t="s">
        <v>554</v>
      </c>
      <c r="S35" s="146" t="s">
        <v>463</v>
      </c>
      <c r="T35" s="146" t="s">
        <v>469</v>
      </c>
      <c r="U35" s="146" t="s">
        <v>543</v>
      </c>
      <c r="V35" s="146" t="s">
        <v>543</v>
      </c>
      <c r="W35" s="146" t="s">
        <v>538</v>
      </c>
      <c r="X35" s="146" t="s">
        <v>498</v>
      </c>
      <c r="Y35" s="146" t="s">
        <v>545</v>
      </c>
      <c r="Z35" s="146" t="s">
        <v>545</v>
      </c>
      <c r="AA35" s="147">
        <v>30</v>
      </c>
    </row>
    <row r="36" spans="1:27" ht="15" x14ac:dyDescent="0.2">
      <c r="A36" s="14">
        <v>31</v>
      </c>
      <c r="B36" s="139" t="s">
        <v>38</v>
      </c>
      <c r="C36" s="177">
        <v>107</v>
      </c>
      <c r="D36" s="177">
        <v>242</v>
      </c>
      <c r="E36" s="146" t="s">
        <v>477</v>
      </c>
      <c r="F36" s="146" t="s">
        <v>478</v>
      </c>
      <c r="G36" s="146" t="s">
        <v>477</v>
      </c>
      <c r="H36" s="146" t="s">
        <v>497</v>
      </c>
      <c r="I36" s="146" t="s">
        <v>541</v>
      </c>
      <c r="J36" s="146" t="s">
        <v>474</v>
      </c>
      <c r="K36" s="146" t="s">
        <v>545</v>
      </c>
      <c r="L36" s="146" t="s">
        <v>545</v>
      </c>
      <c r="M36" s="146" t="s">
        <v>501</v>
      </c>
      <c r="N36" s="146" t="s">
        <v>525</v>
      </c>
      <c r="O36" s="146" t="s">
        <v>545</v>
      </c>
      <c r="P36" s="146" t="s">
        <v>545</v>
      </c>
      <c r="Q36" s="146" t="s">
        <v>542</v>
      </c>
      <c r="R36" s="146" t="s">
        <v>461</v>
      </c>
      <c r="S36" s="146" t="s">
        <v>551</v>
      </c>
      <c r="T36" s="146" t="s">
        <v>551</v>
      </c>
      <c r="U36" s="146" t="s">
        <v>546</v>
      </c>
      <c r="V36" s="146" t="s">
        <v>461</v>
      </c>
      <c r="W36" s="146" t="s">
        <v>474</v>
      </c>
      <c r="X36" s="146" t="s">
        <v>533</v>
      </c>
      <c r="Y36" s="146" t="s">
        <v>545</v>
      </c>
      <c r="Z36" s="146" t="s">
        <v>545</v>
      </c>
      <c r="AA36" s="147">
        <v>31</v>
      </c>
    </row>
    <row r="37" spans="1:27" ht="15" x14ac:dyDescent="0.2">
      <c r="A37" s="14">
        <v>32</v>
      </c>
      <c r="B37" s="139" t="s">
        <v>39</v>
      </c>
      <c r="C37" s="177">
        <v>159</v>
      </c>
      <c r="D37" s="177" t="s">
        <v>240</v>
      </c>
      <c r="E37" s="146" t="s">
        <v>499</v>
      </c>
      <c r="F37" s="146">
        <v>435</v>
      </c>
      <c r="G37" s="146" t="s">
        <v>467</v>
      </c>
      <c r="H37" s="146" t="s">
        <v>555</v>
      </c>
      <c r="I37" s="146" t="s">
        <v>474</v>
      </c>
      <c r="J37" s="146" t="s">
        <v>537</v>
      </c>
      <c r="K37" s="146" t="s">
        <v>538</v>
      </c>
      <c r="L37" s="146" t="s">
        <v>556</v>
      </c>
      <c r="M37" s="146" t="s">
        <v>484</v>
      </c>
      <c r="N37" s="146">
        <v>199</v>
      </c>
      <c r="O37" s="146" t="s">
        <v>12</v>
      </c>
      <c r="P37" s="146" t="s">
        <v>12</v>
      </c>
      <c r="Q37" s="146" t="s">
        <v>477</v>
      </c>
      <c r="R37" s="146">
        <v>424</v>
      </c>
      <c r="S37" s="146" t="s">
        <v>503</v>
      </c>
      <c r="T37" s="146">
        <v>146</v>
      </c>
      <c r="U37" s="146" t="s">
        <v>543</v>
      </c>
      <c r="V37" s="146" t="s">
        <v>466</v>
      </c>
      <c r="W37" s="146" t="s">
        <v>551</v>
      </c>
      <c r="X37" s="146" t="s">
        <v>471</v>
      </c>
      <c r="Y37" s="146" t="s">
        <v>540</v>
      </c>
      <c r="Z37" s="146" t="s">
        <v>540</v>
      </c>
      <c r="AA37" s="147">
        <v>32</v>
      </c>
    </row>
    <row r="38" spans="1:27" ht="15" x14ac:dyDescent="0.2">
      <c r="A38" s="14">
        <v>33</v>
      </c>
      <c r="B38" s="139" t="s">
        <v>40</v>
      </c>
      <c r="C38" s="177" t="s">
        <v>503</v>
      </c>
      <c r="D38" s="177" t="s">
        <v>241</v>
      </c>
      <c r="E38" s="146" t="s">
        <v>539</v>
      </c>
      <c r="F38" s="146">
        <v>859</v>
      </c>
      <c r="G38" s="146" t="s">
        <v>545</v>
      </c>
      <c r="H38" s="146" t="s">
        <v>520</v>
      </c>
      <c r="I38" s="146" t="s">
        <v>540</v>
      </c>
      <c r="J38" s="146" t="s">
        <v>537</v>
      </c>
      <c r="K38" s="146" t="s">
        <v>545</v>
      </c>
      <c r="L38" s="146" t="s">
        <v>499</v>
      </c>
      <c r="M38" s="146" t="s">
        <v>545</v>
      </c>
      <c r="N38" s="146">
        <v>135</v>
      </c>
      <c r="O38" s="146" t="s">
        <v>540</v>
      </c>
      <c r="P38" s="146" t="s">
        <v>546</v>
      </c>
      <c r="Q38" s="146" t="s">
        <v>540</v>
      </c>
      <c r="R38" s="146" t="s">
        <v>537</v>
      </c>
      <c r="S38" s="146" t="s">
        <v>540</v>
      </c>
      <c r="T38" s="146" t="s">
        <v>495</v>
      </c>
      <c r="U38" s="146" t="s">
        <v>540</v>
      </c>
      <c r="V38" s="146" t="s">
        <v>467</v>
      </c>
      <c r="W38" s="146" t="s">
        <v>540</v>
      </c>
      <c r="X38" s="146" t="s">
        <v>506</v>
      </c>
      <c r="Y38" s="146" t="s">
        <v>540</v>
      </c>
      <c r="Z38" s="146" t="s">
        <v>461</v>
      </c>
      <c r="AA38" s="147">
        <v>33</v>
      </c>
    </row>
    <row r="39" spans="1:27" ht="15" x14ac:dyDescent="0.2">
      <c r="A39" s="14">
        <v>34</v>
      </c>
      <c r="B39" s="139" t="s">
        <v>41</v>
      </c>
      <c r="C39" s="177" t="s">
        <v>531</v>
      </c>
      <c r="D39" s="177">
        <v>516</v>
      </c>
      <c r="E39" s="146" t="s">
        <v>463</v>
      </c>
      <c r="F39" s="146">
        <v>182</v>
      </c>
      <c r="G39" s="146" t="s">
        <v>470</v>
      </c>
      <c r="H39" s="146" t="s">
        <v>557</v>
      </c>
      <c r="I39" s="146" t="s">
        <v>542</v>
      </c>
      <c r="J39" s="146" t="s">
        <v>471</v>
      </c>
      <c r="K39" s="146" t="s">
        <v>543</v>
      </c>
      <c r="L39" s="146" t="s">
        <v>464</v>
      </c>
      <c r="M39" s="146" t="s">
        <v>467</v>
      </c>
      <c r="N39" s="146" t="s">
        <v>552</v>
      </c>
      <c r="O39" s="146" t="s">
        <v>540</v>
      </c>
      <c r="P39" s="146" t="s">
        <v>543</v>
      </c>
      <c r="Q39" s="146" t="s">
        <v>461</v>
      </c>
      <c r="R39" s="146" t="s">
        <v>518</v>
      </c>
      <c r="S39" s="146" t="s">
        <v>474</v>
      </c>
      <c r="T39" s="146" t="s">
        <v>484</v>
      </c>
      <c r="U39" s="146" t="s">
        <v>542</v>
      </c>
      <c r="V39" s="146" t="s">
        <v>474</v>
      </c>
      <c r="W39" s="146" t="s">
        <v>539</v>
      </c>
      <c r="X39" s="146" t="s">
        <v>464</v>
      </c>
      <c r="Y39" s="146" t="s">
        <v>545</v>
      </c>
      <c r="Z39" s="146" t="s">
        <v>542</v>
      </c>
      <c r="AA39" s="147">
        <v>34</v>
      </c>
    </row>
    <row r="40" spans="1:27" ht="15" x14ac:dyDescent="0.2">
      <c r="A40" s="14">
        <v>35</v>
      </c>
      <c r="B40" s="139" t="s">
        <v>42</v>
      </c>
      <c r="C40" s="177">
        <v>171</v>
      </c>
      <c r="D40" s="177">
        <v>459</v>
      </c>
      <c r="E40" s="146" t="s">
        <v>499</v>
      </c>
      <c r="F40" s="146">
        <v>192</v>
      </c>
      <c r="G40" s="146" t="s">
        <v>497</v>
      </c>
      <c r="H40" s="146" t="s">
        <v>475</v>
      </c>
      <c r="I40" s="146" t="s">
        <v>463</v>
      </c>
      <c r="J40" s="146" t="s">
        <v>473</v>
      </c>
      <c r="K40" s="146" t="s">
        <v>543</v>
      </c>
      <c r="L40" s="146" t="s">
        <v>541</v>
      </c>
      <c r="M40" s="146" t="s">
        <v>490</v>
      </c>
      <c r="N40" s="146">
        <v>102</v>
      </c>
      <c r="O40" s="146" t="s">
        <v>546</v>
      </c>
      <c r="P40" s="146" t="s">
        <v>546</v>
      </c>
      <c r="Q40" s="146" t="s">
        <v>503</v>
      </c>
      <c r="R40" s="146" t="s">
        <v>504</v>
      </c>
      <c r="S40" s="146" t="s">
        <v>538</v>
      </c>
      <c r="T40" s="146" t="s">
        <v>506</v>
      </c>
      <c r="U40" s="146" t="s">
        <v>543</v>
      </c>
      <c r="V40" s="146" t="s">
        <v>466</v>
      </c>
      <c r="W40" s="146" t="s">
        <v>551</v>
      </c>
      <c r="X40" s="146" t="s">
        <v>464</v>
      </c>
      <c r="Y40" s="146" t="s">
        <v>544</v>
      </c>
      <c r="Z40" s="146" t="s">
        <v>12</v>
      </c>
      <c r="AA40" s="147">
        <v>35</v>
      </c>
    </row>
    <row r="41" spans="1:27" ht="15" x14ac:dyDescent="0.2">
      <c r="A41" s="14">
        <v>36</v>
      </c>
      <c r="B41" s="139" t="s">
        <v>43</v>
      </c>
      <c r="C41" s="177" t="s">
        <v>481</v>
      </c>
      <c r="D41" s="177">
        <v>576</v>
      </c>
      <c r="E41" s="146" t="s">
        <v>470</v>
      </c>
      <c r="F41" s="146">
        <v>130</v>
      </c>
      <c r="G41" s="146" t="s">
        <v>542</v>
      </c>
      <c r="H41" s="146" t="s">
        <v>475</v>
      </c>
      <c r="I41" s="146" t="s">
        <v>546</v>
      </c>
      <c r="J41" s="146" t="s">
        <v>465</v>
      </c>
      <c r="K41" s="146" t="s">
        <v>540</v>
      </c>
      <c r="L41" s="146" t="s">
        <v>543</v>
      </c>
      <c r="M41" s="146" t="s">
        <v>464</v>
      </c>
      <c r="N41" s="146">
        <v>217</v>
      </c>
      <c r="O41" s="146" t="s">
        <v>545</v>
      </c>
      <c r="P41" s="146" t="s">
        <v>543</v>
      </c>
      <c r="Q41" s="146" t="s">
        <v>546</v>
      </c>
      <c r="R41" s="146" t="s">
        <v>553</v>
      </c>
      <c r="S41" s="146" t="s">
        <v>541</v>
      </c>
      <c r="T41" s="146" t="s">
        <v>527</v>
      </c>
      <c r="U41" s="146" t="s">
        <v>540</v>
      </c>
      <c r="V41" s="146" t="s">
        <v>543</v>
      </c>
      <c r="W41" s="146" t="s">
        <v>545</v>
      </c>
      <c r="X41" s="146" t="s">
        <v>470</v>
      </c>
      <c r="Y41" s="146" t="s">
        <v>544</v>
      </c>
      <c r="Z41" s="146" t="s">
        <v>12</v>
      </c>
      <c r="AA41" s="147">
        <v>36</v>
      </c>
    </row>
    <row r="42" spans="1:27" ht="15" x14ac:dyDescent="0.2">
      <c r="A42" s="14">
        <v>37</v>
      </c>
      <c r="B42" s="139" t="s">
        <v>44</v>
      </c>
      <c r="C42" s="177" t="s">
        <v>550</v>
      </c>
      <c r="D42" s="177">
        <v>334</v>
      </c>
      <c r="E42" s="146" t="s">
        <v>477</v>
      </c>
      <c r="F42" s="146" t="s">
        <v>533</v>
      </c>
      <c r="G42" s="146" t="s">
        <v>545</v>
      </c>
      <c r="H42" s="146" t="s">
        <v>546</v>
      </c>
      <c r="I42" s="146" t="s">
        <v>541</v>
      </c>
      <c r="J42" s="146" t="s">
        <v>541</v>
      </c>
      <c r="K42" s="146" t="s">
        <v>546</v>
      </c>
      <c r="L42" s="146" t="s">
        <v>546</v>
      </c>
      <c r="M42" s="146" t="s">
        <v>492</v>
      </c>
      <c r="N42" s="146" t="s">
        <v>513</v>
      </c>
      <c r="O42" s="146" t="s">
        <v>12</v>
      </c>
      <c r="P42" s="146" t="s">
        <v>12</v>
      </c>
      <c r="Q42" s="146" t="s">
        <v>543</v>
      </c>
      <c r="R42" s="146" t="s">
        <v>538</v>
      </c>
      <c r="S42" s="146" t="s">
        <v>461</v>
      </c>
      <c r="T42" s="146" t="s">
        <v>530</v>
      </c>
      <c r="U42" s="146" t="s">
        <v>545</v>
      </c>
      <c r="V42" s="146" t="s">
        <v>546</v>
      </c>
      <c r="W42" s="146" t="s">
        <v>539</v>
      </c>
      <c r="X42" s="146">
        <v>100</v>
      </c>
      <c r="Y42" s="146" t="s">
        <v>544</v>
      </c>
      <c r="Z42" s="146" t="s">
        <v>12</v>
      </c>
      <c r="AA42" s="147">
        <v>37</v>
      </c>
    </row>
    <row r="43" spans="1:27" ht="15" x14ac:dyDescent="0.2">
      <c r="A43" s="14">
        <v>38</v>
      </c>
      <c r="B43" s="139" t="s">
        <v>45</v>
      </c>
      <c r="C43" s="177">
        <v>135</v>
      </c>
      <c r="D43" s="177">
        <v>367</v>
      </c>
      <c r="E43" s="146" t="s">
        <v>497</v>
      </c>
      <c r="F43" s="146">
        <v>101</v>
      </c>
      <c r="G43" s="146" t="s">
        <v>477</v>
      </c>
      <c r="H43" s="146" t="s">
        <v>506</v>
      </c>
      <c r="I43" s="146" t="s">
        <v>463</v>
      </c>
      <c r="J43" s="146">
        <v>114</v>
      </c>
      <c r="K43" s="146" t="s">
        <v>546</v>
      </c>
      <c r="L43" s="146" t="s">
        <v>546</v>
      </c>
      <c r="M43" s="146" t="s">
        <v>499</v>
      </c>
      <c r="N43" s="146" t="s">
        <v>557</v>
      </c>
      <c r="O43" s="146" t="s">
        <v>12</v>
      </c>
      <c r="P43" s="146" t="s">
        <v>12</v>
      </c>
      <c r="Q43" s="146" t="s">
        <v>466</v>
      </c>
      <c r="R43" s="146" t="s">
        <v>464</v>
      </c>
      <c r="S43" s="146" t="s">
        <v>539</v>
      </c>
      <c r="T43" s="146" t="s">
        <v>541</v>
      </c>
      <c r="U43" s="146" t="s">
        <v>541</v>
      </c>
      <c r="V43" s="146" t="s">
        <v>541</v>
      </c>
      <c r="W43" s="146" t="s">
        <v>542</v>
      </c>
      <c r="X43" s="146" t="s">
        <v>466</v>
      </c>
      <c r="Y43" s="146" t="s">
        <v>540</v>
      </c>
      <c r="Z43" s="146" t="s">
        <v>466</v>
      </c>
      <c r="AA43" s="147">
        <v>38</v>
      </c>
    </row>
    <row r="44" spans="1:27" ht="15" x14ac:dyDescent="0.2">
      <c r="A44" s="14">
        <v>39</v>
      </c>
      <c r="B44" s="139" t="s">
        <v>46</v>
      </c>
      <c r="C44" s="177" t="s">
        <v>496</v>
      </c>
      <c r="D44" s="177" t="s">
        <v>517</v>
      </c>
      <c r="E44" s="146" t="s">
        <v>461</v>
      </c>
      <c r="F44" s="146" t="s">
        <v>510</v>
      </c>
      <c r="G44" s="146" t="s">
        <v>542</v>
      </c>
      <c r="H44" s="146" t="s">
        <v>538</v>
      </c>
      <c r="I44" s="146" t="s">
        <v>543</v>
      </c>
      <c r="J44" s="146" t="s">
        <v>539</v>
      </c>
      <c r="K44" s="146" t="s">
        <v>540</v>
      </c>
      <c r="L44" s="146" t="s">
        <v>540</v>
      </c>
      <c r="M44" s="146" t="s">
        <v>539</v>
      </c>
      <c r="N44" s="146" t="s">
        <v>551</v>
      </c>
      <c r="O44" s="146" t="s">
        <v>12</v>
      </c>
      <c r="P44" s="146" t="s">
        <v>12</v>
      </c>
      <c r="Q44" s="146" t="s">
        <v>543</v>
      </c>
      <c r="R44" s="146" t="s">
        <v>543</v>
      </c>
      <c r="S44" s="146" t="s">
        <v>539</v>
      </c>
      <c r="T44" s="146" t="s">
        <v>539</v>
      </c>
      <c r="U44" s="146" t="s">
        <v>540</v>
      </c>
      <c r="V44" s="146" t="s">
        <v>540</v>
      </c>
      <c r="W44" s="146" t="s">
        <v>540</v>
      </c>
      <c r="X44" s="146" t="s">
        <v>540</v>
      </c>
      <c r="Y44" s="146" t="s">
        <v>540</v>
      </c>
      <c r="Z44" s="146" t="s">
        <v>540</v>
      </c>
      <c r="AA44" s="147">
        <v>39</v>
      </c>
    </row>
    <row r="45" spans="1:27" ht="15" x14ac:dyDescent="0.2">
      <c r="A45" s="147">
        <v>40</v>
      </c>
      <c r="B45" s="139" t="s">
        <v>47</v>
      </c>
      <c r="C45" s="177" t="s">
        <v>545</v>
      </c>
      <c r="D45" s="177" t="s">
        <v>465</v>
      </c>
      <c r="E45" s="146" t="s">
        <v>12</v>
      </c>
      <c r="F45" s="146" t="s">
        <v>12</v>
      </c>
      <c r="G45" s="146" t="s">
        <v>12</v>
      </c>
      <c r="H45" s="146" t="s">
        <v>12</v>
      </c>
      <c r="I45" s="146" t="s">
        <v>12</v>
      </c>
      <c r="J45" s="146" t="s">
        <v>12</v>
      </c>
      <c r="K45" s="146" t="s">
        <v>12</v>
      </c>
      <c r="L45" s="146" t="s">
        <v>12</v>
      </c>
      <c r="M45" s="146" t="s">
        <v>12</v>
      </c>
      <c r="N45" s="146" t="s">
        <v>12</v>
      </c>
      <c r="O45" s="146" t="s">
        <v>12</v>
      </c>
      <c r="P45" s="146" t="s">
        <v>12</v>
      </c>
      <c r="Q45" s="146" t="s">
        <v>12</v>
      </c>
      <c r="R45" s="146" t="s">
        <v>12</v>
      </c>
      <c r="S45" s="146" t="s">
        <v>545</v>
      </c>
      <c r="T45" s="146" t="s">
        <v>465</v>
      </c>
      <c r="U45" s="146" t="s">
        <v>12</v>
      </c>
      <c r="V45" s="146" t="s">
        <v>12</v>
      </c>
      <c r="W45" s="146" t="s">
        <v>12</v>
      </c>
      <c r="X45" s="146" t="s">
        <v>12</v>
      </c>
      <c r="Y45" s="146" t="s">
        <v>12</v>
      </c>
      <c r="Z45" s="146" t="s">
        <v>12</v>
      </c>
      <c r="AA45" s="147">
        <v>40</v>
      </c>
    </row>
  </sheetData>
  <mergeCells count="16">
    <mergeCell ref="B1:T1"/>
    <mergeCell ref="B2:O2"/>
    <mergeCell ref="Y4:Z4"/>
    <mergeCell ref="U4:V4"/>
    <mergeCell ref="W4:X4"/>
    <mergeCell ref="M4:N4"/>
    <mergeCell ref="O4:P4"/>
    <mergeCell ref="Q4:R4"/>
    <mergeCell ref="S4:T4"/>
    <mergeCell ref="B4:B5"/>
    <mergeCell ref="C4:D4"/>
    <mergeCell ref="E4:F4"/>
    <mergeCell ref="G4:H4"/>
    <mergeCell ref="I4:J4"/>
    <mergeCell ref="K4:L4"/>
    <mergeCell ref="B3:Z3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45"/>
  <sheetViews>
    <sheetView showGridLines="0" workbookViewId="0">
      <selection activeCell="B4" sqref="B4:B5"/>
    </sheetView>
  </sheetViews>
  <sheetFormatPr baseColWidth="10" defaultColWidth="11.42578125" defaultRowHeight="12.75" x14ac:dyDescent="0.2"/>
  <cols>
    <col min="1" max="1" width="4.7109375" style="1" customWidth="1"/>
    <col min="2" max="2" width="51.7109375" style="3" customWidth="1"/>
    <col min="3" max="3" width="16.5703125" style="1" bestFit="1" customWidth="1"/>
    <col min="4" max="4" width="15.5703125" style="1" bestFit="1" customWidth="1"/>
    <col min="5" max="5" width="16.5703125" style="1" bestFit="1" customWidth="1"/>
    <col min="6" max="6" width="15.5703125" style="1" bestFit="1" customWidth="1"/>
    <col min="7" max="7" width="16.5703125" style="1" bestFit="1" customWidth="1"/>
    <col min="8" max="8" width="15.5703125" style="1" bestFit="1" customWidth="1"/>
    <col min="9" max="9" width="16.5703125" style="1" bestFit="1" customWidth="1"/>
    <col min="10" max="10" width="15.5703125" style="1" bestFit="1" customWidth="1"/>
    <col min="11" max="11" width="16.5703125" style="1" bestFit="1" customWidth="1"/>
    <col min="12" max="12" width="15.5703125" style="1" bestFit="1" customWidth="1"/>
    <col min="13" max="13" width="16.5703125" style="1" bestFit="1" customWidth="1"/>
    <col min="14" max="14" width="15.5703125" style="1" bestFit="1" customWidth="1"/>
    <col min="15" max="15" width="16.5703125" style="1" bestFit="1" customWidth="1"/>
    <col min="16" max="16" width="15.5703125" style="1" bestFit="1" customWidth="1"/>
    <col min="17" max="17" width="16.5703125" style="1" bestFit="1" customWidth="1"/>
    <col min="18" max="18" width="15.5703125" style="1" bestFit="1" customWidth="1"/>
    <col min="19" max="19" width="16.5703125" style="1" bestFit="1" customWidth="1"/>
    <col min="20" max="20" width="15.5703125" style="1" bestFit="1" customWidth="1"/>
    <col min="21" max="21" width="16.5703125" style="1" bestFit="1" customWidth="1"/>
    <col min="22" max="22" width="15.5703125" style="1" bestFit="1" customWidth="1"/>
    <col min="23" max="23" width="16.5703125" style="1" bestFit="1" customWidth="1"/>
    <col min="24" max="24" width="15.5703125" style="1" bestFit="1" customWidth="1"/>
    <col min="25" max="25" width="16.5703125" style="1" bestFit="1" customWidth="1"/>
    <col min="26" max="26" width="15.5703125" style="1" bestFit="1" customWidth="1"/>
    <col min="27" max="27" width="4.5703125" style="1" customWidth="1"/>
    <col min="28" max="16384" width="11.42578125" style="1"/>
  </cols>
  <sheetData>
    <row r="1" spans="1:27" ht="15" x14ac:dyDescent="0.25">
      <c r="B1" s="212" t="s">
        <v>242</v>
      </c>
      <c r="C1" s="212"/>
      <c r="D1" s="212"/>
      <c r="E1" s="212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148"/>
    </row>
    <row r="2" spans="1:27" ht="15" x14ac:dyDescent="0.25">
      <c r="B2" s="212" t="s">
        <v>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</row>
    <row r="3" spans="1:27" ht="15" x14ac:dyDescent="0.25">
      <c r="B3" s="208" t="s">
        <v>332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</row>
    <row r="4" spans="1:27" ht="15" customHeight="1" x14ac:dyDescent="0.2">
      <c r="B4" s="210"/>
      <c r="C4" s="217" t="s">
        <v>3</v>
      </c>
      <c r="D4" s="217"/>
      <c r="E4" s="213" t="s">
        <v>176</v>
      </c>
      <c r="F4" s="213"/>
      <c r="G4" s="213" t="s">
        <v>177</v>
      </c>
      <c r="H4" s="213"/>
      <c r="I4" s="213" t="s">
        <v>178</v>
      </c>
      <c r="J4" s="213"/>
      <c r="K4" s="213" t="s">
        <v>179</v>
      </c>
      <c r="L4" s="213"/>
      <c r="M4" s="213" t="s">
        <v>180</v>
      </c>
      <c r="N4" s="213"/>
      <c r="O4" s="213" t="s">
        <v>181</v>
      </c>
      <c r="P4" s="213"/>
      <c r="Q4" s="213" t="s">
        <v>182</v>
      </c>
      <c r="R4" s="213"/>
      <c r="S4" s="213" t="s">
        <v>183</v>
      </c>
      <c r="T4" s="213"/>
      <c r="U4" s="213" t="s">
        <v>184</v>
      </c>
      <c r="V4" s="213"/>
      <c r="W4" s="213" t="s">
        <v>185</v>
      </c>
      <c r="X4" s="213"/>
      <c r="Y4" s="213" t="s">
        <v>186</v>
      </c>
      <c r="Z4" s="213"/>
    </row>
    <row r="5" spans="1:27" ht="15" x14ac:dyDescent="0.2">
      <c r="B5" s="210"/>
      <c r="C5" s="179" t="s">
        <v>418</v>
      </c>
      <c r="D5" s="179" t="s">
        <v>199</v>
      </c>
      <c r="E5" s="140" t="s">
        <v>418</v>
      </c>
      <c r="F5" s="140" t="s">
        <v>199</v>
      </c>
      <c r="G5" s="140" t="s">
        <v>418</v>
      </c>
      <c r="H5" s="140" t="s">
        <v>199</v>
      </c>
      <c r="I5" s="140" t="s">
        <v>418</v>
      </c>
      <c r="J5" s="140" t="s">
        <v>199</v>
      </c>
      <c r="K5" s="140" t="s">
        <v>418</v>
      </c>
      <c r="L5" s="140" t="s">
        <v>199</v>
      </c>
      <c r="M5" s="140" t="s">
        <v>418</v>
      </c>
      <c r="N5" s="140" t="s">
        <v>199</v>
      </c>
      <c r="O5" s="140" t="s">
        <v>418</v>
      </c>
      <c r="P5" s="140" t="s">
        <v>199</v>
      </c>
      <c r="Q5" s="140" t="s">
        <v>418</v>
      </c>
      <c r="R5" s="140" t="s">
        <v>199</v>
      </c>
      <c r="S5" s="140" t="s">
        <v>418</v>
      </c>
      <c r="T5" s="140" t="s">
        <v>199</v>
      </c>
      <c r="U5" s="140" t="s">
        <v>418</v>
      </c>
      <c r="V5" s="140" t="s">
        <v>199</v>
      </c>
      <c r="W5" s="140" t="s">
        <v>418</v>
      </c>
      <c r="X5" s="140" t="s">
        <v>199</v>
      </c>
      <c r="Y5" s="140" t="s">
        <v>418</v>
      </c>
      <c r="Z5" s="140" t="s">
        <v>199</v>
      </c>
    </row>
    <row r="6" spans="1:27" ht="15" customHeight="1" x14ac:dyDescent="0.2">
      <c r="A6" s="14">
        <v>1</v>
      </c>
      <c r="B6" s="139" t="s">
        <v>3</v>
      </c>
      <c r="C6" s="174">
        <v>2108</v>
      </c>
      <c r="D6" s="174">
        <v>6747</v>
      </c>
      <c r="E6" s="142">
        <v>636</v>
      </c>
      <c r="F6" s="142">
        <v>2317</v>
      </c>
      <c r="G6" s="142">
        <v>255</v>
      </c>
      <c r="H6" s="142">
        <v>699</v>
      </c>
      <c r="I6" s="142">
        <v>172</v>
      </c>
      <c r="J6" s="142">
        <v>536</v>
      </c>
      <c r="K6" s="142">
        <v>77</v>
      </c>
      <c r="L6" s="142">
        <v>110</v>
      </c>
      <c r="M6" s="142">
        <v>381</v>
      </c>
      <c r="N6" s="142">
        <v>1580</v>
      </c>
      <c r="O6" s="142">
        <v>8</v>
      </c>
      <c r="P6" s="142">
        <v>11</v>
      </c>
      <c r="Q6" s="142">
        <v>180</v>
      </c>
      <c r="R6" s="142">
        <v>597</v>
      </c>
      <c r="S6" s="142">
        <v>148</v>
      </c>
      <c r="T6" s="142">
        <v>349</v>
      </c>
      <c r="U6" s="142">
        <v>85</v>
      </c>
      <c r="V6" s="142">
        <v>252</v>
      </c>
      <c r="W6" s="142">
        <v>151</v>
      </c>
      <c r="X6" s="142">
        <v>278</v>
      </c>
      <c r="Y6" s="142">
        <v>15</v>
      </c>
      <c r="Z6" s="142">
        <v>18</v>
      </c>
      <c r="AA6" s="147">
        <v>1</v>
      </c>
    </row>
    <row r="7" spans="1:27" ht="15" x14ac:dyDescent="0.2">
      <c r="A7" s="14">
        <v>2</v>
      </c>
      <c r="B7" s="139" t="s">
        <v>8</v>
      </c>
      <c r="C7" s="176">
        <v>19</v>
      </c>
      <c r="D7" s="176">
        <v>27</v>
      </c>
      <c r="E7" s="141">
        <v>1</v>
      </c>
      <c r="F7" s="141">
        <v>3</v>
      </c>
      <c r="G7" s="141">
        <v>3</v>
      </c>
      <c r="H7" s="141">
        <v>4</v>
      </c>
      <c r="I7" s="141">
        <v>2</v>
      </c>
      <c r="J7" s="141">
        <v>2</v>
      </c>
      <c r="K7" s="141">
        <v>2</v>
      </c>
      <c r="L7" s="141">
        <v>2</v>
      </c>
      <c r="M7" s="141">
        <v>2</v>
      </c>
      <c r="N7" s="141">
        <v>2</v>
      </c>
      <c r="O7" s="141" t="s">
        <v>12</v>
      </c>
      <c r="P7" s="141" t="s">
        <v>12</v>
      </c>
      <c r="Q7" s="141">
        <v>2</v>
      </c>
      <c r="R7" s="141">
        <v>4</v>
      </c>
      <c r="S7" s="141">
        <v>2</v>
      </c>
      <c r="T7" s="141">
        <v>5</v>
      </c>
      <c r="U7" s="141" t="s">
        <v>12</v>
      </c>
      <c r="V7" s="141" t="s">
        <v>12</v>
      </c>
      <c r="W7" s="141">
        <v>4</v>
      </c>
      <c r="X7" s="141">
        <v>4</v>
      </c>
      <c r="Y7" s="141">
        <v>1</v>
      </c>
      <c r="Z7" s="141">
        <v>1</v>
      </c>
      <c r="AA7" s="147">
        <v>2</v>
      </c>
    </row>
    <row r="8" spans="1:27" ht="15" x14ac:dyDescent="0.2">
      <c r="A8" s="14">
        <v>3</v>
      </c>
      <c r="B8" s="139" t="s">
        <v>9</v>
      </c>
      <c r="C8" s="177" t="s">
        <v>467</v>
      </c>
      <c r="D8" s="177" t="s">
        <v>473</v>
      </c>
      <c r="E8" s="146" t="s">
        <v>540</v>
      </c>
      <c r="F8" s="146" t="s">
        <v>546</v>
      </c>
      <c r="G8" s="146" t="s">
        <v>546</v>
      </c>
      <c r="H8" s="146" t="s">
        <v>543</v>
      </c>
      <c r="I8" s="146" t="s">
        <v>545</v>
      </c>
      <c r="J8" s="146" t="s">
        <v>545</v>
      </c>
      <c r="K8" s="146" t="s">
        <v>545</v>
      </c>
      <c r="L8" s="146" t="s">
        <v>545</v>
      </c>
      <c r="M8" s="146" t="s">
        <v>545</v>
      </c>
      <c r="N8" s="146" t="s">
        <v>545</v>
      </c>
      <c r="O8" s="146" t="s">
        <v>12</v>
      </c>
      <c r="P8" s="146" t="s">
        <v>12</v>
      </c>
      <c r="Q8" s="146" t="s">
        <v>545</v>
      </c>
      <c r="R8" s="146" t="s">
        <v>543</v>
      </c>
      <c r="S8" s="146" t="s">
        <v>545</v>
      </c>
      <c r="T8" s="146" t="s">
        <v>539</v>
      </c>
      <c r="U8" s="146" t="s">
        <v>12</v>
      </c>
      <c r="V8" s="146" t="s">
        <v>12</v>
      </c>
      <c r="W8" s="146" t="s">
        <v>543</v>
      </c>
      <c r="X8" s="146" t="s">
        <v>543</v>
      </c>
      <c r="Y8" s="146" t="s">
        <v>540</v>
      </c>
      <c r="Z8" s="146" t="s">
        <v>540</v>
      </c>
      <c r="AA8" s="147">
        <v>3</v>
      </c>
    </row>
    <row r="9" spans="1:27" ht="15" x14ac:dyDescent="0.2">
      <c r="A9" s="14">
        <v>4</v>
      </c>
      <c r="B9" s="139" t="s">
        <v>10</v>
      </c>
      <c r="C9" s="176">
        <v>260</v>
      </c>
      <c r="D9" s="176">
        <v>1212</v>
      </c>
      <c r="E9" s="141">
        <v>40</v>
      </c>
      <c r="F9" s="141">
        <v>112</v>
      </c>
      <c r="G9" s="141">
        <v>27</v>
      </c>
      <c r="H9" s="141">
        <v>100</v>
      </c>
      <c r="I9" s="141">
        <v>37</v>
      </c>
      <c r="J9" s="141">
        <v>182</v>
      </c>
      <c r="K9" s="141">
        <v>15</v>
      </c>
      <c r="L9" s="141">
        <v>21</v>
      </c>
      <c r="M9" s="141">
        <v>48</v>
      </c>
      <c r="N9" s="141">
        <v>482</v>
      </c>
      <c r="O9" s="141">
        <v>1</v>
      </c>
      <c r="P9" s="141">
        <v>1</v>
      </c>
      <c r="Q9" s="141">
        <v>25</v>
      </c>
      <c r="R9" s="141">
        <v>152</v>
      </c>
      <c r="S9" s="141">
        <v>25</v>
      </c>
      <c r="T9" s="141">
        <v>71</v>
      </c>
      <c r="U9" s="141">
        <v>16</v>
      </c>
      <c r="V9" s="141">
        <v>52</v>
      </c>
      <c r="W9" s="141">
        <v>23</v>
      </c>
      <c r="X9" s="141">
        <v>35</v>
      </c>
      <c r="Y9" s="141">
        <v>3</v>
      </c>
      <c r="Z9" s="141">
        <v>4</v>
      </c>
      <c r="AA9" s="147">
        <v>4</v>
      </c>
    </row>
    <row r="10" spans="1:27" ht="15" x14ac:dyDescent="0.2">
      <c r="A10" s="14">
        <v>5</v>
      </c>
      <c r="B10" s="139" t="s">
        <v>11</v>
      </c>
      <c r="C10" s="177" t="s">
        <v>540</v>
      </c>
      <c r="D10" s="177" t="s">
        <v>540</v>
      </c>
      <c r="E10" s="146" t="s">
        <v>12</v>
      </c>
      <c r="F10" s="146" t="s">
        <v>12</v>
      </c>
      <c r="G10" s="146" t="s">
        <v>12</v>
      </c>
      <c r="H10" s="146" t="s">
        <v>12</v>
      </c>
      <c r="I10" s="146" t="s">
        <v>12</v>
      </c>
      <c r="J10" s="146" t="s">
        <v>12</v>
      </c>
      <c r="K10" s="146" t="s">
        <v>12</v>
      </c>
      <c r="L10" s="146" t="s">
        <v>12</v>
      </c>
      <c r="M10" s="146" t="s">
        <v>12</v>
      </c>
      <c r="N10" s="146" t="s">
        <v>12</v>
      </c>
      <c r="O10" s="146" t="s">
        <v>12</v>
      </c>
      <c r="P10" s="146" t="s">
        <v>12</v>
      </c>
      <c r="Q10" s="146" t="s">
        <v>12</v>
      </c>
      <c r="R10" s="146" t="s">
        <v>12</v>
      </c>
      <c r="S10" s="146" t="s">
        <v>12</v>
      </c>
      <c r="T10" s="146" t="s">
        <v>12</v>
      </c>
      <c r="U10" s="146" t="s">
        <v>12</v>
      </c>
      <c r="V10" s="146" t="s">
        <v>12</v>
      </c>
      <c r="W10" s="146" t="s">
        <v>540</v>
      </c>
      <c r="X10" s="146" t="s">
        <v>540</v>
      </c>
      <c r="Y10" s="146" t="s">
        <v>12</v>
      </c>
      <c r="Z10" s="146" t="s">
        <v>12</v>
      </c>
      <c r="AA10" s="147">
        <v>5</v>
      </c>
    </row>
    <row r="11" spans="1:27" ht="15" x14ac:dyDescent="0.2">
      <c r="A11" s="14">
        <v>6</v>
      </c>
      <c r="B11" s="139" t="s">
        <v>13</v>
      </c>
      <c r="C11" s="177" t="s">
        <v>463</v>
      </c>
      <c r="D11" s="177">
        <v>120</v>
      </c>
      <c r="E11" s="146" t="s">
        <v>540</v>
      </c>
      <c r="F11" s="146" t="s">
        <v>540</v>
      </c>
      <c r="G11" s="146" t="s">
        <v>545</v>
      </c>
      <c r="H11" s="146" t="s">
        <v>545</v>
      </c>
      <c r="I11" s="146" t="s">
        <v>543</v>
      </c>
      <c r="J11" s="146" t="s">
        <v>461</v>
      </c>
      <c r="K11" s="146" t="s">
        <v>12</v>
      </c>
      <c r="L11" s="146" t="s">
        <v>12</v>
      </c>
      <c r="M11" s="146" t="s">
        <v>543</v>
      </c>
      <c r="N11" s="146" t="s">
        <v>552</v>
      </c>
      <c r="O11" s="146" t="s">
        <v>12</v>
      </c>
      <c r="P11" s="146" t="s">
        <v>12</v>
      </c>
      <c r="Q11" s="146" t="s">
        <v>12</v>
      </c>
      <c r="R11" s="146" t="s">
        <v>12</v>
      </c>
      <c r="S11" s="146" t="s">
        <v>540</v>
      </c>
      <c r="T11" s="146" t="s">
        <v>539</v>
      </c>
      <c r="U11" s="146" t="s">
        <v>540</v>
      </c>
      <c r="V11" s="146" t="s">
        <v>464</v>
      </c>
      <c r="W11" s="146" t="s">
        <v>545</v>
      </c>
      <c r="X11" s="146" t="s">
        <v>546</v>
      </c>
      <c r="Y11" s="146" t="s">
        <v>12</v>
      </c>
      <c r="Z11" s="146" t="s">
        <v>12</v>
      </c>
      <c r="AA11" s="147">
        <v>6</v>
      </c>
    </row>
    <row r="12" spans="1:27" ht="15" x14ac:dyDescent="0.2">
      <c r="A12" s="14">
        <v>7</v>
      </c>
      <c r="B12" s="139" t="s">
        <v>14</v>
      </c>
      <c r="C12" s="177" t="s">
        <v>551</v>
      </c>
      <c r="D12" s="177" t="s">
        <v>477</v>
      </c>
      <c r="E12" s="146" t="s">
        <v>545</v>
      </c>
      <c r="F12" s="146" t="s">
        <v>468</v>
      </c>
      <c r="G12" s="146" t="s">
        <v>12</v>
      </c>
      <c r="H12" s="146" t="s">
        <v>12</v>
      </c>
      <c r="I12" s="146" t="s">
        <v>540</v>
      </c>
      <c r="J12" s="146" t="s">
        <v>540</v>
      </c>
      <c r="K12" s="146" t="s">
        <v>12</v>
      </c>
      <c r="L12" s="146" t="s">
        <v>12</v>
      </c>
      <c r="M12" s="146" t="s">
        <v>540</v>
      </c>
      <c r="N12" s="146" t="s">
        <v>540</v>
      </c>
      <c r="O12" s="146" t="s">
        <v>12</v>
      </c>
      <c r="P12" s="146" t="s">
        <v>12</v>
      </c>
      <c r="Q12" s="146" t="s">
        <v>540</v>
      </c>
      <c r="R12" s="146" t="s">
        <v>540</v>
      </c>
      <c r="S12" s="146" t="s">
        <v>545</v>
      </c>
      <c r="T12" s="146" t="s">
        <v>546</v>
      </c>
      <c r="U12" s="146" t="s">
        <v>12</v>
      </c>
      <c r="V12" s="146" t="s">
        <v>12</v>
      </c>
      <c r="W12" s="146" t="s">
        <v>540</v>
      </c>
      <c r="X12" s="146" t="s">
        <v>540</v>
      </c>
      <c r="Y12" s="146" t="s">
        <v>12</v>
      </c>
      <c r="Z12" s="146" t="s">
        <v>12</v>
      </c>
      <c r="AA12" s="147">
        <v>7</v>
      </c>
    </row>
    <row r="13" spans="1:27" ht="15" x14ac:dyDescent="0.2">
      <c r="A13" s="14">
        <v>8</v>
      </c>
      <c r="B13" s="139" t="s">
        <v>15</v>
      </c>
      <c r="C13" s="177" t="s">
        <v>492</v>
      </c>
      <c r="D13" s="177" t="s">
        <v>526</v>
      </c>
      <c r="E13" s="146" t="s">
        <v>539</v>
      </c>
      <c r="F13" s="146" t="s">
        <v>542</v>
      </c>
      <c r="G13" s="146" t="s">
        <v>545</v>
      </c>
      <c r="H13" s="146" t="s">
        <v>545</v>
      </c>
      <c r="I13" s="146" t="s">
        <v>540</v>
      </c>
      <c r="J13" s="146" t="s">
        <v>545</v>
      </c>
      <c r="K13" s="146" t="s">
        <v>545</v>
      </c>
      <c r="L13" s="146" t="s">
        <v>545</v>
      </c>
      <c r="M13" s="146" t="s">
        <v>542</v>
      </c>
      <c r="N13" s="146" t="s">
        <v>470</v>
      </c>
      <c r="O13" s="146" t="s">
        <v>12</v>
      </c>
      <c r="P13" s="146" t="s">
        <v>12</v>
      </c>
      <c r="Q13" s="146" t="s">
        <v>12</v>
      </c>
      <c r="R13" s="146" t="s">
        <v>12</v>
      </c>
      <c r="S13" s="146" t="s">
        <v>543</v>
      </c>
      <c r="T13" s="146" t="s">
        <v>474</v>
      </c>
      <c r="U13" s="146" t="s">
        <v>12</v>
      </c>
      <c r="V13" s="146" t="s">
        <v>12</v>
      </c>
      <c r="W13" s="146" t="s">
        <v>543</v>
      </c>
      <c r="X13" s="146" t="s">
        <v>539</v>
      </c>
      <c r="Y13" s="146" t="s">
        <v>12</v>
      </c>
      <c r="Z13" s="146" t="s">
        <v>12</v>
      </c>
      <c r="AA13" s="147">
        <v>8</v>
      </c>
    </row>
    <row r="14" spans="1:27" ht="15" x14ac:dyDescent="0.2">
      <c r="A14" s="14">
        <v>9</v>
      </c>
      <c r="B14" s="139" t="s">
        <v>16</v>
      </c>
      <c r="C14" s="177" t="s">
        <v>545</v>
      </c>
      <c r="D14" s="177" t="s">
        <v>551</v>
      </c>
      <c r="E14" s="146" t="s">
        <v>12</v>
      </c>
      <c r="F14" s="146" t="s">
        <v>12</v>
      </c>
      <c r="G14" s="146" t="s">
        <v>12</v>
      </c>
      <c r="H14" s="146" t="s">
        <v>12</v>
      </c>
      <c r="I14" s="146" t="s">
        <v>12</v>
      </c>
      <c r="J14" s="146" t="s">
        <v>12</v>
      </c>
      <c r="K14" s="146" t="s">
        <v>12</v>
      </c>
      <c r="L14" s="146" t="s">
        <v>12</v>
      </c>
      <c r="M14" s="146" t="s">
        <v>12</v>
      </c>
      <c r="N14" s="146" t="s">
        <v>12</v>
      </c>
      <c r="O14" s="146" t="s">
        <v>12</v>
      </c>
      <c r="P14" s="146" t="s">
        <v>12</v>
      </c>
      <c r="Q14" s="146" t="s">
        <v>12</v>
      </c>
      <c r="R14" s="146" t="s">
        <v>12</v>
      </c>
      <c r="S14" s="146" t="s">
        <v>12</v>
      </c>
      <c r="T14" s="146" t="s">
        <v>12</v>
      </c>
      <c r="U14" s="146" t="s">
        <v>540</v>
      </c>
      <c r="V14" s="146" t="s">
        <v>542</v>
      </c>
      <c r="W14" s="146" t="s">
        <v>540</v>
      </c>
      <c r="X14" s="146" t="s">
        <v>540</v>
      </c>
      <c r="Y14" s="146" t="s">
        <v>12</v>
      </c>
      <c r="Z14" s="146" t="s">
        <v>12</v>
      </c>
      <c r="AA14" s="147">
        <v>9</v>
      </c>
    </row>
    <row r="15" spans="1:27" ht="15" x14ac:dyDescent="0.2">
      <c r="A15" s="14">
        <v>10</v>
      </c>
      <c r="B15" s="139" t="s">
        <v>17</v>
      </c>
      <c r="C15" s="177" t="s">
        <v>541</v>
      </c>
      <c r="D15" s="177" t="s">
        <v>558</v>
      </c>
      <c r="E15" s="146" t="s">
        <v>540</v>
      </c>
      <c r="F15" s="146" t="s">
        <v>540</v>
      </c>
      <c r="G15" s="146" t="s">
        <v>545</v>
      </c>
      <c r="H15" s="146" t="s">
        <v>535</v>
      </c>
      <c r="I15" s="146" t="s">
        <v>12</v>
      </c>
      <c r="J15" s="146" t="s">
        <v>12</v>
      </c>
      <c r="K15" s="146" t="s">
        <v>12</v>
      </c>
      <c r="L15" s="146" t="s">
        <v>12</v>
      </c>
      <c r="M15" s="146" t="s">
        <v>540</v>
      </c>
      <c r="N15" s="146" t="s">
        <v>540</v>
      </c>
      <c r="O15" s="146" t="s">
        <v>12</v>
      </c>
      <c r="P15" s="146" t="s">
        <v>12</v>
      </c>
      <c r="Q15" s="146" t="s">
        <v>540</v>
      </c>
      <c r="R15" s="146" t="s">
        <v>546</v>
      </c>
      <c r="S15" s="146" t="s">
        <v>540</v>
      </c>
      <c r="T15" s="146" t="s">
        <v>540</v>
      </c>
      <c r="U15" s="146" t="s">
        <v>12</v>
      </c>
      <c r="V15" s="146" t="s">
        <v>12</v>
      </c>
      <c r="W15" s="146" t="s">
        <v>12</v>
      </c>
      <c r="X15" s="146" t="s">
        <v>12</v>
      </c>
      <c r="Y15" s="146" t="s">
        <v>12</v>
      </c>
      <c r="Z15" s="146" t="s">
        <v>12</v>
      </c>
      <c r="AA15" s="147">
        <v>10</v>
      </c>
    </row>
    <row r="16" spans="1:27" ht="15" x14ac:dyDescent="0.2">
      <c r="A16" s="14">
        <v>11</v>
      </c>
      <c r="B16" s="139" t="s">
        <v>18</v>
      </c>
      <c r="C16" s="177" t="s">
        <v>504</v>
      </c>
      <c r="D16" s="177">
        <v>120</v>
      </c>
      <c r="E16" s="146" t="s">
        <v>543</v>
      </c>
      <c r="F16" s="146" t="s">
        <v>501</v>
      </c>
      <c r="G16" s="146" t="s">
        <v>545</v>
      </c>
      <c r="H16" s="146" t="s">
        <v>543</v>
      </c>
      <c r="I16" s="146" t="s">
        <v>542</v>
      </c>
      <c r="J16" s="146" t="s">
        <v>505</v>
      </c>
      <c r="K16" s="146" t="s">
        <v>540</v>
      </c>
      <c r="L16" s="146" t="s">
        <v>540</v>
      </c>
      <c r="M16" s="146" t="s">
        <v>539</v>
      </c>
      <c r="N16" s="146" t="s">
        <v>466</v>
      </c>
      <c r="O16" s="146" t="s">
        <v>12</v>
      </c>
      <c r="P16" s="146" t="s">
        <v>12</v>
      </c>
      <c r="Q16" s="146" t="s">
        <v>540</v>
      </c>
      <c r="R16" s="146" t="s">
        <v>540</v>
      </c>
      <c r="S16" s="146" t="s">
        <v>546</v>
      </c>
      <c r="T16" s="146" t="s">
        <v>474</v>
      </c>
      <c r="U16" s="146" t="s">
        <v>543</v>
      </c>
      <c r="V16" s="146" t="s">
        <v>474</v>
      </c>
      <c r="W16" s="146" t="s">
        <v>545</v>
      </c>
      <c r="X16" s="146" t="s">
        <v>542</v>
      </c>
      <c r="Y16" s="146" t="s">
        <v>540</v>
      </c>
      <c r="Z16" s="146" t="s">
        <v>540</v>
      </c>
      <c r="AA16" s="147">
        <v>11</v>
      </c>
    </row>
    <row r="17" spans="1:27" ht="15" x14ac:dyDescent="0.2">
      <c r="A17" s="14">
        <v>12</v>
      </c>
      <c r="B17" s="139" t="s">
        <v>19</v>
      </c>
      <c r="C17" s="177" t="s">
        <v>463</v>
      </c>
      <c r="D17" s="177" t="s">
        <v>552</v>
      </c>
      <c r="E17" s="146" t="s">
        <v>540</v>
      </c>
      <c r="F17" s="146" t="s">
        <v>539</v>
      </c>
      <c r="G17" s="146" t="s">
        <v>545</v>
      </c>
      <c r="H17" s="146" t="s">
        <v>545</v>
      </c>
      <c r="I17" s="146" t="s">
        <v>541</v>
      </c>
      <c r="J17" s="146" t="s">
        <v>520</v>
      </c>
      <c r="K17" s="146" t="s">
        <v>12</v>
      </c>
      <c r="L17" s="146" t="s">
        <v>12</v>
      </c>
      <c r="M17" s="146" t="s">
        <v>543</v>
      </c>
      <c r="N17" s="146" t="s">
        <v>463</v>
      </c>
      <c r="O17" s="146" t="s">
        <v>12</v>
      </c>
      <c r="P17" s="146" t="s">
        <v>12</v>
      </c>
      <c r="Q17" s="146" t="s">
        <v>540</v>
      </c>
      <c r="R17" s="146" t="s">
        <v>540</v>
      </c>
      <c r="S17" s="146" t="s">
        <v>540</v>
      </c>
      <c r="T17" s="146" t="s">
        <v>543</v>
      </c>
      <c r="U17" s="146" t="s">
        <v>12</v>
      </c>
      <c r="V17" s="146" t="s">
        <v>12</v>
      </c>
      <c r="W17" s="146" t="s">
        <v>12</v>
      </c>
      <c r="X17" s="146" t="s">
        <v>12</v>
      </c>
      <c r="Y17" s="146" t="s">
        <v>12</v>
      </c>
      <c r="Z17" s="146" t="s">
        <v>12</v>
      </c>
      <c r="AA17" s="147">
        <v>12</v>
      </c>
    </row>
    <row r="18" spans="1:27" ht="15" x14ac:dyDescent="0.2">
      <c r="A18" s="14">
        <v>13</v>
      </c>
      <c r="B18" s="139" t="s">
        <v>20</v>
      </c>
      <c r="C18" s="177" t="s">
        <v>546</v>
      </c>
      <c r="D18" s="177" t="s">
        <v>497</v>
      </c>
      <c r="E18" s="146" t="s">
        <v>12</v>
      </c>
      <c r="F18" s="146" t="s">
        <v>12</v>
      </c>
      <c r="G18" s="146" t="s">
        <v>12</v>
      </c>
      <c r="H18" s="146" t="s">
        <v>12</v>
      </c>
      <c r="I18" s="146" t="s">
        <v>12</v>
      </c>
      <c r="J18" s="146" t="s">
        <v>12</v>
      </c>
      <c r="K18" s="146" t="s">
        <v>12</v>
      </c>
      <c r="L18" s="146" t="s">
        <v>12</v>
      </c>
      <c r="M18" s="146" t="s">
        <v>545</v>
      </c>
      <c r="N18" s="146" t="s">
        <v>492</v>
      </c>
      <c r="O18" s="146" t="s">
        <v>12</v>
      </c>
      <c r="P18" s="146" t="s">
        <v>12</v>
      </c>
      <c r="Q18" s="146" t="s">
        <v>12</v>
      </c>
      <c r="R18" s="146" t="s">
        <v>12</v>
      </c>
      <c r="S18" s="146" t="s">
        <v>540</v>
      </c>
      <c r="T18" s="146" t="s">
        <v>546</v>
      </c>
      <c r="U18" s="146" t="s">
        <v>12</v>
      </c>
      <c r="V18" s="146" t="s">
        <v>12</v>
      </c>
      <c r="W18" s="146" t="s">
        <v>12</v>
      </c>
      <c r="X18" s="146" t="s">
        <v>12</v>
      </c>
      <c r="Y18" s="146" t="s">
        <v>12</v>
      </c>
      <c r="Z18" s="146" t="s">
        <v>12</v>
      </c>
      <c r="AA18" s="147">
        <v>13</v>
      </c>
    </row>
    <row r="19" spans="1:27" ht="15" x14ac:dyDescent="0.2">
      <c r="A19" s="14">
        <v>14</v>
      </c>
      <c r="B19" s="139" t="s">
        <v>21</v>
      </c>
      <c r="C19" s="177" t="s">
        <v>477</v>
      </c>
      <c r="D19" s="177">
        <v>238</v>
      </c>
      <c r="E19" s="146" t="s">
        <v>12</v>
      </c>
      <c r="F19" s="146" t="s">
        <v>12</v>
      </c>
      <c r="G19" s="146" t="s">
        <v>545</v>
      </c>
      <c r="H19" s="146" t="s">
        <v>546</v>
      </c>
      <c r="I19" s="146" t="s">
        <v>541</v>
      </c>
      <c r="J19" s="146" t="s">
        <v>465</v>
      </c>
      <c r="K19" s="146" t="s">
        <v>540</v>
      </c>
      <c r="L19" s="146" t="s">
        <v>541</v>
      </c>
      <c r="M19" s="146" t="s">
        <v>545</v>
      </c>
      <c r="N19" s="146">
        <v>151</v>
      </c>
      <c r="O19" s="146" t="s">
        <v>12</v>
      </c>
      <c r="P19" s="146" t="s">
        <v>12</v>
      </c>
      <c r="Q19" s="146" t="s">
        <v>541</v>
      </c>
      <c r="R19" s="146" t="s">
        <v>497</v>
      </c>
      <c r="S19" s="146" t="s">
        <v>540</v>
      </c>
      <c r="T19" s="146" t="s">
        <v>551</v>
      </c>
      <c r="U19" s="146" t="s">
        <v>12</v>
      </c>
      <c r="V19" s="146" t="s">
        <v>12</v>
      </c>
      <c r="W19" s="146" t="s">
        <v>545</v>
      </c>
      <c r="X19" s="146" t="s">
        <v>545</v>
      </c>
      <c r="Y19" s="146" t="s">
        <v>12</v>
      </c>
      <c r="Z19" s="146" t="s">
        <v>12</v>
      </c>
      <c r="AA19" s="147">
        <v>14</v>
      </c>
    </row>
    <row r="20" spans="1:27" ht="15" x14ac:dyDescent="0.2">
      <c r="A20" s="14">
        <v>15</v>
      </c>
      <c r="B20" s="139" t="s">
        <v>22</v>
      </c>
      <c r="C20" s="177" t="s">
        <v>542</v>
      </c>
      <c r="D20" s="177">
        <v>107</v>
      </c>
      <c r="E20" s="146" t="s">
        <v>12</v>
      </c>
      <c r="F20" s="146" t="s">
        <v>12</v>
      </c>
      <c r="G20" s="146" t="s">
        <v>540</v>
      </c>
      <c r="H20" s="146" t="s">
        <v>540</v>
      </c>
      <c r="I20" s="146" t="s">
        <v>12</v>
      </c>
      <c r="J20" s="146" t="s">
        <v>12</v>
      </c>
      <c r="K20" s="146" t="s">
        <v>12</v>
      </c>
      <c r="L20" s="146" t="s">
        <v>12</v>
      </c>
      <c r="M20" s="146" t="s">
        <v>12</v>
      </c>
      <c r="N20" s="146" t="s">
        <v>12</v>
      </c>
      <c r="O20" s="146" t="s">
        <v>12</v>
      </c>
      <c r="P20" s="146" t="s">
        <v>12</v>
      </c>
      <c r="Q20" s="146" t="s">
        <v>545</v>
      </c>
      <c r="R20" s="146" t="s">
        <v>514</v>
      </c>
      <c r="S20" s="146" t="s">
        <v>545</v>
      </c>
      <c r="T20" s="146" t="s">
        <v>542</v>
      </c>
      <c r="U20" s="146" t="s">
        <v>12</v>
      </c>
      <c r="V20" s="146" t="s">
        <v>12</v>
      </c>
      <c r="W20" s="146" t="s">
        <v>545</v>
      </c>
      <c r="X20" s="146" t="s">
        <v>543</v>
      </c>
      <c r="Y20" s="146" t="s">
        <v>12</v>
      </c>
      <c r="Z20" s="146" t="s">
        <v>12</v>
      </c>
      <c r="AA20" s="147">
        <v>15</v>
      </c>
    </row>
    <row r="21" spans="1:27" ht="15" x14ac:dyDescent="0.2">
      <c r="A21" s="14">
        <v>16</v>
      </c>
      <c r="B21" s="139" t="s">
        <v>23</v>
      </c>
      <c r="C21" s="177" t="s">
        <v>476</v>
      </c>
      <c r="D21" s="177">
        <v>175</v>
      </c>
      <c r="E21" s="146" t="s">
        <v>539</v>
      </c>
      <c r="F21" s="146" t="s">
        <v>463</v>
      </c>
      <c r="G21" s="146" t="s">
        <v>543</v>
      </c>
      <c r="H21" s="146" t="s">
        <v>541</v>
      </c>
      <c r="I21" s="146" t="s">
        <v>543</v>
      </c>
      <c r="J21" s="146" t="s">
        <v>466</v>
      </c>
      <c r="K21" s="146" t="s">
        <v>12</v>
      </c>
      <c r="L21" s="146" t="s">
        <v>12</v>
      </c>
      <c r="M21" s="146" t="s">
        <v>540</v>
      </c>
      <c r="N21" s="146">
        <v>126</v>
      </c>
      <c r="O21" s="146" t="s">
        <v>12</v>
      </c>
      <c r="P21" s="146" t="s">
        <v>12</v>
      </c>
      <c r="Q21" s="146" t="s">
        <v>540</v>
      </c>
      <c r="R21" s="146" t="s">
        <v>540</v>
      </c>
      <c r="S21" s="146" t="s">
        <v>546</v>
      </c>
      <c r="T21" s="146" t="s">
        <v>538</v>
      </c>
      <c r="U21" s="146" t="s">
        <v>12</v>
      </c>
      <c r="V21" s="146" t="s">
        <v>12</v>
      </c>
      <c r="W21" s="146" t="s">
        <v>545</v>
      </c>
      <c r="X21" s="146" t="s">
        <v>545</v>
      </c>
      <c r="Y21" s="146" t="s">
        <v>540</v>
      </c>
      <c r="Z21" s="146" t="s">
        <v>545</v>
      </c>
      <c r="AA21" s="147">
        <v>16</v>
      </c>
    </row>
    <row r="22" spans="1:27" ht="15" x14ac:dyDescent="0.2">
      <c r="A22" s="14">
        <v>17</v>
      </c>
      <c r="B22" s="139" t="s">
        <v>24</v>
      </c>
      <c r="C22" s="177" t="s">
        <v>539</v>
      </c>
      <c r="D22" s="177" t="s">
        <v>504</v>
      </c>
      <c r="E22" s="146" t="s">
        <v>540</v>
      </c>
      <c r="F22" s="146" t="s">
        <v>545</v>
      </c>
      <c r="G22" s="146" t="s">
        <v>12</v>
      </c>
      <c r="H22" s="146" t="s">
        <v>12</v>
      </c>
      <c r="I22" s="146" t="s">
        <v>12</v>
      </c>
      <c r="J22" s="146" t="s">
        <v>12</v>
      </c>
      <c r="K22" s="146" t="s">
        <v>12</v>
      </c>
      <c r="L22" s="146" t="s">
        <v>12</v>
      </c>
      <c r="M22" s="146" t="s">
        <v>540</v>
      </c>
      <c r="N22" s="146" t="s">
        <v>476</v>
      </c>
      <c r="O22" s="146" t="s">
        <v>12</v>
      </c>
      <c r="P22" s="146" t="s">
        <v>12</v>
      </c>
      <c r="Q22" s="146" t="s">
        <v>540</v>
      </c>
      <c r="R22" s="146" t="s">
        <v>539</v>
      </c>
      <c r="S22" s="146" t="s">
        <v>12</v>
      </c>
      <c r="T22" s="146" t="s">
        <v>12</v>
      </c>
      <c r="U22" s="146" t="s">
        <v>540</v>
      </c>
      <c r="V22" s="146" t="s">
        <v>540</v>
      </c>
      <c r="W22" s="146" t="s">
        <v>540</v>
      </c>
      <c r="X22" s="146" t="s">
        <v>540</v>
      </c>
      <c r="Y22" s="146" t="s">
        <v>12</v>
      </c>
      <c r="Z22" s="146" t="s">
        <v>12</v>
      </c>
      <c r="AA22" s="147">
        <v>17</v>
      </c>
    </row>
    <row r="23" spans="1:27" ht="15" x14ac:dyDescent="0.2">
      <c r="A23" s="14">
        <v>18</v>
      </c>
      <c r="B23" s="139" t="s">
        <v>25</v>
      </c>
      <c r="C23" s="177">
        <v>102</v>
      </c>
      <c r="D23" s="177">
        <v>172</v>
      </c>
      <c r="E23" s="146" t="s">
        <v>477</v>
      </c>
      <c r="F23" s="146" t="s">
        <v>478</v>
      </c>
      <c r="G23" s="146" t="s">
        <v>461</v>
      </c>
      <c r="H23" s="146" t="s">
        <v>486</v>
      </c>
      <c r="I23" s="146" t="s">
        <v>551</v>
      </c>
      <c r="J23" s="146" t="s">
        <v>463</v>
      </c>
      <c r="K23" s="146" t="s">
        <v>474</v>
      </c>
      <c r="L23" s="146" t="s">
        <v>470</v>
      </c>
      <c r="M23" s="146" t="s">
        <v>477</v>
      </c>
      <c r="N23" s="146" t="s">
        <v>484</v>
      </c>
      <c r="O23" s="146" t="s">
        <v>540</v>
      </c>
      <c r="P23" s="146" t="s">
        <v>540</v>
      </c>
      <c r="Q23" s="146" t="s">
        <v>474</v>
      </c>
      <c r="R23" s="146" t="s">
        <v>486</v>
      </c>
      <c r="S23" s="146" t="s">
        <v>541</v>
      </c>
      <c r="T23" s="146" t="s">
        <v>538</v>
      </c>
      <c r="U23" s="146" t="s">
        <v>538</v>
      </c>
      <c r="V23" s="146" t="s">
        <v>486</v>
      </c>
      <c r="W23" s="146" t="s">
        <v>539</v>
      </c>
      <c r="X23" s="146" t="s">
        <v>551</v>
      </c>
      <c r="Y23" s="146" t="s">
        <v>540</v>
      </c>
      <c r="Z23" s="146" t="s">
        <v>540</v>
      </c>
      <c r="AA23" s="147">
        <v>18</v>
      </c>
    </row>
    <row r="24" spans="1:27" ht="15" x14ac:dyDescent="0.2">
      <c r="A24" s="14">
        <v>19</v>
      </c>
      <c r="B24" s="139" t="s">
        <v>26</v>
      </c>
      <c r="C24" s="176">
        <v>1829</v>
      </c>
      <c r="D24" s="176">
        <v>5508</v>
      </c>
      <c r="E24" s="141">
        <v>595</v>
      </c>
      <c r="F24" s="141">
        <v>2202</v>
      </c>
      <c r="G24" s="141">
        <v>225</v>
      </c>
      <c r="H24" s="141">
        <v>595</v>
      </c>
      <c r="I24" s="141">
        <v>133</v>
      </c>
      <c r="J24" s="141">
        <v>352</v>
      </c>
      <c r="K24" s="141">
        <v>60</v>
      </c>
      <c r="L24" s="141">
        <v>87</v>
      </c>
      <c r="M24" s="141">
        <v>331</v>
      </c>
      <c r="N24" s="141">
        <v>1096</v>
      </c>
      <c r="O24" s="141">
        <v>7</v>
      </c>
      <c r="P24" s="141">
        <v>10</v>
      </c>
      <c r="Q24" s="141">
        <v>153</v>
      </c>
      <c r="R24" s="141">
        <v>441</v>
      </c>
      <c r="S24" s="141">
        <v>121</v>
      </c>
      <c r="T24" s="141">
        <v>273</v>
      </c>
      <c r="U24" s="141">
        <v>69</v>
      </c>
      <c r="V24" s="141">
        <v>200</v>
      </c>
      <c r="W24" s="141">
        <v>124</v>
      </c>
      <c r="X24" s="141">
        <v>239</v>
      </c>
      <c r="Y24" s="141">
        <v>11</v>
      </c>
      <c r="Z24" s="141">
        <v>13</v>
      </c>
      <c r="AA24" s="147">
        <v>19</v>
      </c>
    </row>
    <row r="25" spans="1:27" ht="15" x14ac:dyDescent="0.2">
      <c r="A25" s="14">
        <v>20</v>
      </c>
      <c r="B25" s="139" t="s">
        <v>27</v>
      </c>
      <c r="C25" s="177">
        <v>274</v>
      </c>
      <c r="D25" s="177">
        <v>536</v>
      </c>
      <c r="E25" s="146" t="s">
        <v>532</v>
      </c>
      <c r="F25" s="146">
        <v>140</v>
      </c>
      <c r="G25" s="146" t="s">
        <v>471</v>
      </c>
      <c r="H25" s="146" t="s">
        <v>485</v>
      </c>
      <c r="I25" s="146" t="s">
        <v>467</v>
      </c>
      <c r="J25" s="146" t="s">
        <v>549</v>
      </c>
      <c r="K25" s="146" t="s">
        <v>538</v>
      </c>
      <c r="L25" s="146" t="s">
        <v>464</v>
      </c>
      <c r="M25" s="146" t="s">
        <v>475</v>
      </c>
      <c r="N25" s="146">
        <v>110</v>
      </c>
      <c r="O25" s="146" t="s">
        <v>12</v>
      </c>
      <c r="P25" s="146" t="s">
        <v>12</v>
      </c>
      <c r="Q25" s="146" t="s">
        <v>497</v>
      </c>
      <c r="R25" s="146" t="s">
        <v>490</v>
      </c>
      <c r="S25" s="146" t="s">
        <v>512</v>
      </c>
      <c r="T25" s="146" t="s">
        <v>496</v>
      </c>
      <c r="U25" s="146" t="s">
        <v>463</v>
      </c>
      <c r="V25" s="146" t="s">
        <v>473</v>
      </c>
      <c r="W25" s="146" t="s">
        <v>477</v>
      </c>
      <c r="X25" s="146" t="s">
        <v>471</v>
      </c>
      <c r="Y25" s="146" t="s">
        <v>12</v>
      </c>
      <c r="Z25" s="146" t="s">
        <v>12</v>
      </c>
      <c r="AA25" s="147">
        <v>20</v>
      </c>
    </row>
    <row r="26" spans="1:27" ht="15" x14ac:dyDescent="0.2">
      <c r="A26" s="14">
        <v>21</v>
      </c>
      <c r="B26" s="139" t="s">
        <v>28</v>
      </c>
      <c r="C26" s="177" t="s">
        <v>496</v>
      </c>
      <c r="D26" s="177">
        <v>119</v>
      </c>
      <c r="E26" s="146" t="s">
        <v>551</v>
      </c>
      <c r="F26" s="146" t="s">
        <v>510</v>
      </c>
      <c r="G26" s="146" t="s">
        <v>546</v>
      </c>
      <c r="H26" s="146" t="s">
        <v>546</v>
      </c>
      <c r="I26" s="146" t="s">
        <v>546</v>
      </c>
      <c r="J26" s="146" t="s">
        <v>542</v>
      </c>
      <c r="K26" s="146" t="s">
        <v>542</v>
      </c>
      <c r="L26" s="146" t="s">
        <v>461</v>
      </c>
      <c r="M26" s="146" t="s">
        <v>543</v>
      </c>
      <c r="N26" s="146" t="s">
        <v>500</v>
      </c>
      <c r="O26" s="146" t="s">
        <v>12</v>
      </c>
      <c r="P26" s="146" t="s">
        <v>12</v>
      </c>
      <c r="Q26" s="146" t="s">
        <v>546</v>
      </c>
      <c r="R26" s="146" t="s">
        <v>541</v>
      </c>
      <c r="S26" s="146" t="s">
        <v>541</v>
      </c>
      <c r="T26" s="146" t="s">
        <v>542</v>
      </c>
      <c r="U26" s="146" t="s">
        <v>546</v>
      </c>
      <c r="V26" s="146" t="s">
        <v>546</v>
      </c>
      <c r="W26" s="146" t="s">
        <v>545</v>
      </c>
      <c r="X26" s="146" t="s">
        <v>546</v>
      </c>
      <c r="Y26" s="146" t="s">
        <v>12</v>
      </c>
      <c r="Z26" s="146" t="s">
        <v>12</v>
      </c>
      <c r="AA26" s="147">
        <v>21</v>
      </c>
    </row>
    <row r="27" spans="1:27" ht="15" x14ac:dyDescent="0.2">
      <c r="A27" s="14">
        <v>22</v>
      </c>
      <c r="B27" s="139" t="s">
        <v>29</v>
      </c>
      <c r="C27" s="177" t="s">
        <v>536</v>
      </c>
      <c r="D27" s="177">
        <v>247</v>
      </c>
      <c r="E27" s="146" t="s">
        <v>501</v>
      </c>
      <c r="F27" s="146" t="s">
        <v>519</v>
      </c>
      <c r="G27" s="146" t="s">
        <v>461</v>
      </c>
      <c r="H27" s="146" t="s">
        <v>495</v>
      </c>
      <c r="I27" s="146" t="s">
        <v>538</v>
      </c>
      <c r="J27" s="146" t="s">
        <v>474</v>
      </c>
      <c r="K27" s="146" t="s">
        <v>461</v>
      </c>
      <c r="L27" s="146" t="s">
        <v>470</v>
      </c>
      <c r="M27" s="146" t="s">
        <v>467</v>
      </c>
      <c r="N27" s="146" t="s">
        <v>484</v>
      </c>
      <c r="O27" s="146" t="s">
        <v>12</v>
      </c>
      <c r="P27" s="146" t="s">
        <v>12</v>
      </c>
      <c r="Q27" s="146" t="s">
        <v>551</v>
      </c>
      <c r="R27" s="146" t="s">
        <v>535</v>
      </c>
      <c r="S27" s="146" t="s">
        <v>541</v>
      </c>
      <c r="T27" s="146" t="s">
        <v>538</v>
      </c>
      <c r="U27" s="146" t="s">
        <v>541</v>
      </c>
      <c r="V27" s="146" t="s">
        <v>463</v>
      </c>
      <c r="W27" s="146" t="s">
        <v>546</v>
      </c>
      <c r="X27" s="146" t="s">
        <v>470</v>
      </c>
      <c r="Y27" s="146" t="s">
        <v>540</v>
      </c>
      <c r="Z27" s="146" t="s">
        <v>540</v>
      </c>
      <c r="AA27" s="147">
        <v>22</v>
      </c>
    </row>
    <row r="28" spans="1:27" ht="15" x14ac:dyDescent="0.2">
      <c r="A28" s="14">
        <v>23</v>
      </c>
      <c r="B28" s="139" t="s">
        <v>30</v>
      </c>
      <c r="C28" s="177" t="s">
        <v>461</v>
      </c>
      <c r="D28" s="177" t="s">
        <v>471</v>
      </c>
      <c r="E28" s="146" t="s">
        <v>545</v>
      </c>
      <c r="F28" s="146" t="s">
        <v>545</v>
      </c>
      <c r="G28" s="146" t="s">
        <v>539</v>
      </c>
      <c r="H28" s="146" t="s">
        <v>462</v>
      </c>
      <c r="I28" s="146" t="s">
        <v>12</v>
      </c>
      <c r="J28" s="146" t="s">
        <v>12</v>
      </c>
      <c r="K28" s="146" t="s">
        <v>12</v>
      </c>
      <c r="L28" s="146" t="s">
        <v>12</v>
      </c>
      <c r="M28" s="146" t="s">
        <v>545</v>
      </c>
      <c r="N28" s="146" t="s">
        <v>542</v>
      </c>
      <c r="O28" s="146" t="s">
        <v>12</v>
      </c>
      <c r="P28" s="146" t="s">
        <v>12</v>
      </c>
      <c r="Q28" s="146" t="s">
        <v>540</v>
      </c>
      <c r="R28" s="146" t="s">
        <v>540</v>
      </c>
      <c r="S28" s="146" t="s">
        <v>12</v>
      </c>
      <c r="T28" s="146" t="s">
        <v>12</v>
      </c>
      <c r="U28" s="146" t="s">
        <v>12</v>
      </c>
      <c r="V28" s="146" t="s">
        <v>12</v>
      </c>
      <c r="W28" s="146" t="s">
        <v>12</v>
      </c>
      <c r="X28" s="146" t="s">
        <v>12</v>
      </c>
      <c r="Y28" s="146" t="s">
        <v>12</v>
      </c>
      <c r="Z28" s="146" t="s">
        <v>12</v>
      </c>
      <c r="AA28" s="147">
        <v>23</v>
      </c>
    </row>
    <row r="29" spans="1:27" ht="15" x14ac:dyDescent="0.2">
      <c r="A29" s="14">
        <v>24</v>
      </c>
      <c r="B29" s="139" t="s">
        <v>31</v>
      </c>
      <c r="C29" s="177" t="s">
        <v>546</v>
      </c>
      <c r="D29" s="177" t="s">
        <v>503</v>
      </c>
      <c r="E29" s="146" t="s">
        <v>546</v>
      </c>
      <c r="F29" s="146" t="s">
        <v>503</v>
      </c>
      <c r="G29" s="146" t="s">
        <v>12</v>
      </c>
      <c r="H29" s="146" t="s">
        <v>12</v>
      </c>
      <c r="I29" s="146" t="s">
        <v>12</v>
      </c>
      <c r="J29" s="146" t="s">
        <v>12</v>
      </c>
      <c r="K29" s="146" t="s">
        <v>12</v>
      </c>
      <c r="L29" s="146" t="s">
        <v>12</v>
      </c>
      <c r="M29" s="146" t="s">
        <v>12</v>
      </c>
      <c r="N29" s="146" t="s">
        <v>12</v>
      </c>
      <c r="O29" s="146" t="s">
        <v>12</v>
      </c>
      <c r="P29" s="146" t="s">
        <v>12</v>
      </c>
      <c r="Q29" s="146" t="s">
        <v>12</v>
      </c>
      <c r="R29" s="146" t="s">
        <v>12</v>
      </c>
      <c r="S29" s="146" t="s">
        <v>12</v>
      </c>
      <c r="T29" s="146" t="s">
        <v>12</v>
      </c>
      <c r="U29" s="146" t="s">
        <v>12</v>
      </c>
      <c r="V29" s="146" t="s">
        <v>12</v>
      </c>
      <c r="W29" s="146" t="s">
        <v>12</v>
      </c>
      <c r="X29" s="146" t="s">
        <v>12</v>
      </c>
      <c r="Y29" s="146" t="s">
        <v>12</v>
      </c>
      <c r="Z29" s="146" t="s">
        <v>12</v>
      </c>
      <c r="AA29" s="147">
        <v>24</v>
      </c>
    </row>
    <row r="30" spans="1:27" ht="15" x14ac:dyDescent="0.2">
      <c r="A30" s="14">
        <v>25</v>
      </c>
      <c r="B30" s="139" t="s">
        <v>32</v>
      </c>
      <c r="C30" s="177" t="s">
        <v>517</v>
      </c>
      <c r="D30" s="177">
        <v>115</v>
      </c>
      <c r="E30" s="146" t="s">
        <v>512</v>
      </c>
      <c r="F30" s="146" t="s">
        <v>526</v>
      </c>
      <c r="G30" s="146" t="s">
        <v>539</v>
      </c>
      <c r="H30" s="146" t="s">
        <v>551</v>
      </c>
      <c r="I30" s="146" t="s">
        <v>541</v>
      </c>
      <c r="J30" s="146" t="s">
        <v>474</v>
      </c>
      <c r="K30" s="146" t="s">
        <v>12</v>
      </c>
      <c r="L30" s="146" t="s">
        <v>12</v>
      </c>
      <c r="M30" s="146" t="s">
        <v>542</v>
      </c>
      <c r="N30" s="146" t="s">
        <v>466</v>
      </c>
      <c r="O30" s="146" t="s">
        <v>545</v>
      </c>
      <c r="P30" s="146" t="s">
        <v>545</v>
      </c>
      <c r="Q30" s="146" t="s">
        <v>539</v>
      </c>
      <c r="R30" s="146" t="s">
        <v>539</v>
      </c>
      <c r="S30" s="146" t="s">
        <v>551</v>
      </c>
      <c r="T30" s="146" t="s">
        <v>512</v>
      </c>
      <c r="U30" s="146" t="s">
        <v>546</v>
      </c>
      <c r="V30" s="146" t="s">
        <v>546</v>
      </c>
      <c r="W30" s="146" t="s">
        <v>541</v>
      </c>
      <c r="X30" s="146" t="s">
        <v>542</v>
      </c>
      <c r="Y30" s="146" t="s">
        <v>540</v>
      </c>
      <c r="Z30" s="146" t="s">
        <v>540</v>
      </c>
      <c r="AA30" s="147">
        <v>25</v>
      </c>
    </row>
    <row r="31" spans="1:27" ht="15" x14ac:dyDescent="0.2">
      <c r="A31" s="14">
        <v>26</v>
      </c>
      <c r="B31" s="139" t="s">
        <v>33</v>
      </c>
      <c r="C31" s="177">
        <v>145</v>
      </c>
      <c r="D31" s="177">
        <v>631</v>
      </c>
      <c r="E31" s="146" t="s">
        <v>485</v>
      </c>
      <c r="F31" s="146">
        <v>367</v>
      </c>
      <c r="G31" s="146" t="s">
        <v>464</v>
      </c>
      <c r="H31" s="146" t="s">
        <v>511</v>
      </c>
      <c r="I31" s="146" t="s">
        <v>464</v>
      </c>
      <c r="J31" s="146" t="s">
        <v>520</v>
      </c>
      <c r="K31" s="146" t="s">
        <v>12</v>
      </c>
      <c r="L31" s="146" t="s">
        <v>12</v>
      </c>
      <c r="M31" s="146" t="s">
        <v>464</v>
      </c>
      <c r="N31" s="146" t="s">
        <v>553</v>
      </c>
      <c r="O31" s="146" t="s">
        <v>12</v>
      </c>
      <c r="P31" s="146" t="s">
        <v>12</v>
      </c>
      <c r="Q31" s="146" t="s">
        <v>539</v>
      </c>
      <c r="R31" s="146" t="s">
        <v>463</v>
      </c>
      <c r="S31" s="146" t="s">
        <v>546</v>
      </c>
      <c r="T31" s="146" t="s">
        <v>539</v>
      </c>
      <c r="U31" s="146" t="s">
        <v>541</v>
      </c>
      <c r="V31" s="146" t="s">
        <v>484</v>
      </c>
      <c r="W31" s="146" t="s">
        <v>538</v>
      </c>
      <c r="X31" s="146" t="s">
        <v>501</v>
      </c>
      <c r="Y31" s="146" t="s">
        <v>12</v>
      </c>
      <c r="Z31" s="146" t="s">
        <v>12</v>
      </c>
      <c r="AA31" s="147">
        <v>26</v>
      </c>
    </row>
    <row r="32" spans="1:27" ht="15" x14ac:dyDescent="0.2">
      <c r="A32" s="14">
        <v>27</v>
      </c>
      <c r="B32" s="139" t="s">
        <v>34</v>
      </c>
      <c r="C32" s="177" t="s">
        <v>467</v>
      </c>
      <c r="D32" s="177" t="s">
        <v>504</v>
      </c>
      <c r="E32" s="146" t="s">
        <v>474</v>
      </c>
      <c r="F32" s="146" t="s">
        <v>486</v>
      </c>
      <c r="G32" s="146" t="s">
        <v>545</v>
      </c>
      <c r="H32" s="146" t="s">
        <v>546</v>
      </c>
      <c r="I32" s="146" t="s">
        <v>12</v>
      </c>
      <c r="J32" s="146" t="s">
        <v>12</v>
      </c>
      <c r="K32" s="146" t="s">
        <v>12</v>
      </c>
      <c r="L32" s="146" t="s">
        <v>12</v>
      </c>
      <c r="M32" s="146" t="s">
        <v>545</v>
      </c>
      <c r="N32" s="146" t="s">
        <v>545</v>
      </c>
      <c r="O32" s="146" t="s">
        <v>12</v>
      </c>
      <c r="P32" s="146" t="s">
        <v>12</v>
      </c>
      <c r="Q32" s="146" t="s">
        <v>540</v>
      </c>
      <c r="R32" s="146" t="s">
        <v>540</v>
      </c>
      <c r="S32" s="146" t="s">
        <v>540</v>
      </c>
      <c r="T32" s="146" t="s">
        <v>540</v>
      </c>
      <c r="U32" s="146" t="s">
        <v>540</v>
      </c>
      <c r="V32" s="146" t="s">
        <v>543</v>
      </c>
      <c r="W32" s="146" t="s">
        <v>540</v>
      </c>
      <c r="X32" s="146" t="s">
        <v>545</v>
      </c>
      <c r="Y32" s="146" t="s">
        <v>12</v>
      </c>
      <c r="Z32" s="146" t="s">
        <v>12</v>
      </c>
      <c r="AA32" s="147">
        <v>27</v>
      </c>
    </row>
    <row r="33" spans="1:27" ht="15" x14ac:dyDescent="0.2">
      <c r="A33" s="14">
        <v>28</v>
      </c>
      <c r="B33" s="139" t="s">
        <v>35</v>
      </c>
      <c r="C33" s="177">
        <v>241</v>
      </c>
      <c r="D33" s="177">
        <v>662</v>
      </c>
      <c r="E33" s="146">
        <v>131</v>
      </c>
      <c r="F33" s="146">
        <v>393</v>
      </c>
      <c r="G33" s="146" t="s">
        <v>504</v>
      </c>
      <c r="H33" s="146" t="s">
        <v>485</v>
      </c>
      <c r="I33" s="146" t="s">
        <v>464</v>
      </c>
      <c r="J33" s="146" t="s">
        <v>499</v>
      </c>
      <c r="K33" s="146" t="s">
        <v>545</v>
      </c>
      <c r="L33" s="146" t="s">
        <v>545</v>
      </c>
      <c r="M33" s="146" t="s">
        <v>497</v>
      </c>
      <c r="N33" s="146" t="s">
        <v>522</v>
      </c>
      <c r="O33" s="146" t="s">
        <v>12</v>
      </c>
      <c r="P33" s="146" t="s">
        <v>12</v>
      </c>
      <c r="Q33" s="146" t="s">
        <v>538</v>
      </c>
      <c r="R33" s="146" t="s">
        <v>486</v>
      </c>
      <c r="S33" s="146" t="s">
        <v>461</v>
      </c>
      <c r="T33" s="146" t="s">
        <v>470</v>
      </c>
      <c r="U33" s="146" t="s">
        <v>546</v>
      </c>
      <c r="V33" s="146" t="s">
        <v>465</v>
      </c>
      <c r="W33" s="146" t="s">
        <v>470</v>
      </c>
      <c r="X33" s="146" t="s">
        <v>476</v>
      </c>
      <c r="Y33" s="146" t="s">
        <v>12</v>
      </c>
      <c r="Z33" s="146" t="s">
        <v>12</v>
      </c>
      <c r="AA33" s="147">
        <v>28</v>
      </c>
    </row>
    <row r="34" spans="1:27" ht="15" x14ac:dyDescent="0.2">
      <c r="A34" s="14">
        <v>29</v>
      </c>
      <c r="B34" s="139" t="s">
        <v>36</v>
      </c>
      <c r="C34" s="177">
        <v>123</v>
      </c>
      <c r="D34" s="177">
        <v>172</v>
      </c>
      <c r="E34" s="146" t="s">
        <v>537</v>
      </c>
      <c r="F34" s="146" t="s">
        <v>500</v>
      </c>
      <c r="G34" s="146" t="s">
        <v>538</v>
      </c>
      <c r="H34" s="146" t="s">
        <v>470</v>
      </c>
      <c r="I34" s="146" t="s">
        <v>546</v>
      </c>
      <c r="J34" s="146" t="s">
        <v>541</v>
      </c>
      <c r="K34" s="146" t="s">
        <v>539</v>
      </c>
      <c r="L34" s="146" t="s">
        <v>539</v>
      </c>
      <c r="M34" s="146" t="s">
        <v>462</v>
      </c>
      <c r="N34" s="146" t="s">
        <v>526</v>
      </c>
      <c r="O34" s="146" t="s">
        <v>12</v>
      </c>
      <c r="P34" s="146" t="s">
        <v>12</v>
      </c>
      <c r="Q34" s="146" t="s">
        <v>551</v>
      </c>
      <c r="R34" s="146" t="s">
        <v>468</v>
      </c>
      <c r="S34" s="146" t="s">
        <v>551</v>
      </c>
      <c r="T34" s="146" t="s">
        <v>538</v>
      </c>
      <c r="U34" s="146" t="s">
        <v>546</v>
      </c>
      <c r="V34" s="146" t="s">
        <v>543</v>
      </c>
      <c r="W34" s="146" t="s">
        <v>501</v>
      </c>
      <c r="X34" s="146" t="s">
        <v>484</v>
      </c>
      <c r="Y34" s="146" t="s">
        <v>12</v>
      </c>
      <c r="Z34" s="146" t="s">
        <v>12</v>
      </c>
      <c r="AA34" s="147">
        <v>29</v>
      </c>
    </row>
    <row r="35" spans="1:27" ht="15" x14ac:dyDescent="0.2">
      <c r="A35" s="14">
        <v>30</v>
      </c>
      <c r="B35" s="139" t="s">
        <v>37</v>
      </c>
      <c r="C35" s="177" t="s">
        <v>523</v>
      </c>
      <c r="D35" s="177">
        <v>173</v>
      </c>
      <c r="E35" s="146" t="s">
        <v>506</v>
      </c>
      <c r="F35" s="146" t="s">
        <v>500</v>
      </c>
      <c r="G35" s="146" t="s">
        <v>463</v>
      </c>
      <c r="H35" s="146" t="s">
        <v>476</v>
      </c>
      <c r="I35" s="146" t="s">
        <v>539</v>
      </c>
      <c r="J35" s="146" t="s">
        <v>466</v>
      </c>
      <c r="K35" s="146" t="s">
        <v>540</v>
      </c>
      <c r="L35" s="146" t="s">
        <v>545</v>
      </c>
      <c r="M35" s="146" t="s">
        <v>476</v>
      </c>
      <c r="N35" s="146" t="s">
        <v>478</v>
      </c>
      <c r="O35" s="146" t="s">
        <v>12</v>
      </c>
      <c r="P35" s="146" t="s">
        <v>12</v>
      </c>
      <c r="Q35" s="146" t="s">
        <v>474</v>
      </c>
      <c r="R35" s="146" t="s">
        <v>492</v>
      </c>
      <c r="S35" s="146" t="s">
        <v>541</v>
      </c>
      <c r="T35" s="146" t="s">
        <v>551</v>
      </c>
      <c r="U35" s="146" t="s">
        <v>545</v>
      </c>
      <c r="V35" s="146" t="s">
        <v>546</v>
      </c>
      <c r="W35" s="146" t="s">
        <v>543</v>
      </c>
      <c r="X35" s="146" t="s">
        <v>538</v>
      </c>
      <c r="Y35" s="146" t="s">
        <v>12</v>
      </c>
      <c r="Z35" s="146" t="s">
        <v>12</v>
      </c>
      <c r="AA35" s="147">
        <v>30</v>
      </c>
    </row>
    <row r="36" spans="1:27" ht="15" x14ac:dyDescent="0.2">
      <c r="A36" s="14">
        <v>31</v>
      </c>
      <c r="B36" s="139" t="s">
        <v>38</v>
      </c>
      <c r="C36" s="177" t="s">
        <v>483</v>
      </c>
      <c r="D36" s="177" t="s">
        <v>521</v>
      </c>
      <c r="E36" s="146" t="s">
        <v>470</v>
      </c>
      <c r="F36" s="146" t="s">
        <v>503</v>
      </c>
      <c r="G36" s="146" t="s">
        <v>541</v>
      </c>
      <c r="H36" s="146" t="s">
        <v>542</v>
      </c>
      <c r="I36" s="146" t="s">
        <v>540</v>
      </c>
      <c r="J36" s="146" t="s">
        <v>540</v>
      </c>
      <c r="K36" s="146" t="s">
        <v>12</v>
      </c>
      <c r="L36" s="146" t="s">
        <v>12</v>
      </c>
      <c r="M36" s="146" t="s">
        <v>461</v>
      </c>
      <c r="N36" s="146" t="s">
        <v>470</v>
      </c>
      <c r="O36" s="146" t="s">
        <v>540</v>
      </c>
      <c r="P36" s="146" t="s">
        <v>540</v>
      </c>
      <c r="Q36" s="146" t="s">
        <v>546</v>
      </c>
      <c r="R36" s="146" t="s">
        <v>538</v>
      </c>
      <c r="S36" s="146" t="s">
        <v>546</v>
      </c>
      <c r="T36" s="146" t="s">
        <v>546</v>
      </c>
      <c r="U36" s="146" t="s">
        <v>543</v>
      </c>
      <c r="V36" s="146" t="s">
        <v>464</v>
      </c>
      <c r="W36" s="146" t="s">
        <v>474</v>
      </c>
      <c r="X36" s="146" t="s">
        <v>476</v>
      </c>
      <c r="Y36" s="146" t="s">
        <v>12</v>
      </c>
      <c r="Z36" s="146" t="s">
        <v>12</v>
      </c>
      <c r="AA36" s="147">
        <v>31</v>
      </c>
    </row>
    <row r="37" spans="1:27" ht="15" x14ac:dyDescent="0.2">
      <c r="A37" s="14">
        <v>32</v>
      </c>
      <c r="B37" s="139" t="s">
        <v>39</v>
      </c>
      <c r="C37" s="177">
        <v>109</v>
      </c>
      <c r="D37" s="177">
        <v>440</v>
      </c>
      <c r="E37" s="146" t="s">
        <v>510</v>
      </c>
      <c r="F37" s="146">
        <v>117</v>
      </c>
      <c r="G37" s="146" t="s">
        <v>468</v>
      </c>
      <c r="H37" s="146" t="s">
        <v>473</v>
      </c>
      <c r="I37" s="146" t="s">
        <v>538</v>
      </c>
      <c r="J37" s="146" t="s">
        <v>486</v>
      </c>
      <c r="K37" s="146" t="s">
        <v>545</v>
      </c>
      <c r="L37" s="146" t="s">
        <v>546</v>
      </c>
      <c r="M37" s="146" t="s">
        <v>467</v>
      </c>
      <c r="N37" s="146">
        <v>140</v>
      </c>
      <c r="O37" s="146" t="s">
        <v>12</v>
      </c>
      <c r="P37" s="146" t="s">
        <v>12</v>
      </c>
      <c r="Q37" s="146" t="s">
        <v>463</v>
      </c>
      <c r="R37" s="146" t="s">
        <v>556</v>
      </c>
      <c r="S37" s="146" t="s">
        <v>470</v>
      </c>
      <c r="T37" s="146" t="s">
        <v>476</v>
      </c>
      <c r="U37" s="146" t="s">
        <v>540</v>
      </c>
      <c r="V37" s="146" t="s">
        <v>540</v>
      </c>
      <c r="W37" s="146" t="s">
        <v>542</v>
      </c>
      <c r="X37" s="146" t="s">
        <v>462</v>
      </c>
      <c r="Y37" s="146" t="s">
        <v>12</v>
      </c>
      <c r="Z37" s="146" t="s">
        <v>12</v>
      </c>
      <c r="AA37" s="147">
        <v>32</v>
      </c>
    </row>
    <row r="38" spans="1:27" ht="15" x14ac:dyDescent="0.2">
      <c r="A38" s="14">
        <v>33</v>
      </c>
      <c r="B38" s="139" t="s">
        <v>40</v>
      </c>
      <c r="C38" s="177" t="s">
        <v>486</v>
      </c>
      <c r="D38" s="177">
        <v>378</v>
      </c>
      <c r="E38" s="146" t="s">
        <v>539</v>
      </c>
      <c r="F38" s="146">
        <v>219</v>
      </c>
      <c r="G38" s="146" t="s">
        <v>545</v>
      </c>
      <c r="H38" s="146" t="s">
        <v>512</v>
      </c>
      <c r="I38" s="146" t="s">
        <v>540</v>
      </c>
      <c r="J38" s="146" t="s">
        <v>476</v>
      </c>
      <c r="K38" s="146" t="s">
        <v>540</v>
      </c>
      <c r="L38" s="146" t="s">
        <v>541</v>
      </c>
      <c r="M38" s="146" t="s">
        <v>545</v>
      </c>
      <c r="N38" s="146" t="s">
        <v>557</v>
      </c>
      <c r="O38" s="146" t="s">
        <v>540</v>
      </c>
      <c r="P38" s="146" t="s">
        <v>546</v>
      </c>
      <c r="Q38" s="146" t="s">
        <v>540</v>
      </c>
      <c r="R38" s="146" t="s">
        <v>466</v>
      </c>
      <c r="S38" s="146" t="s">
        <v>540</v>
      </c>
      <c r="T38" s="146" t="s">
        <v>474</v>
      </c>
      <c r="U38" s="146" t="s">
        <v>540</v>
      </c>
      <c r="V38" s="146" t="s">
        <v>540</v>
      </c>
      <c r="W38" s="146" t="s">
        <v>540</v>
      </c>
      <c r="X38" s="146" t="s">
        <v>551</v>
      </c>
      <c r="Y38" s="146" t="s">
        <v>540</v>
      </c>
      <c r="Z38" s="146" t="s">
        <v>540</v>
      </c>
      <c r="AA38" s="147">
        <v>33</v>
      </c>
    </row>
    <row r="39" spans="1:27" ht="15" x14ac:dyDescent="0.2">
      <c r="A39" s="14">
        <v>34</v>
      </c>
      <c r="B39" s="139" t="s">
        <v>41</v>
      </c>
      <c r="C39" s="177" t="s">
        <v>519</v>
      </c>
      <c r="D39" s="177">
        <v>388</v>
      </c>
      <c r="E39" s="146" t="s">
        <v>461</v>
      </c>
      <c r="F39" s="146">
        <v>208</v>
      </c>
      <c r="G39" s="146" t="s">
        <v>538</v>
      </c>
      <c r="H39" s="146" t="s">
        <v>465</v>
      </c>
      <c r="I39" s="146" t="s">
        <v>539</v>
      </c>
      <c r="J39" s="146" t="s">
        <v>477</v>
      </c>
      <c r="K39" s="146" t="s">
        <v>543</v>
      </c>
      <c r="L39" s="146" t="s">
        <v>538</v>
      </c>
      <c r="M39" s="146" t="s">
        <v>474</v>
      </c>
      <c r="N39" s="146" t="s">
        <v>537</v>
      </c>
      <c r="O39" s="146" t="s">
        <v>12</v>
      </c>
      <c r="P39" s="146" t="s">
        <v>12</v>
      </c>
      <c r="Q39" s="146" t="s">
        <v>474</v>
      </c>
      <c r="R39" s="146" t="s">
        <v>496</v>
      </c>
      <c r="S39" s="146" t="s">
        <v>539</v>
      </c>
      <c r="T39" s="146" t="s">
        <v>461</v>
      </c>
      <c r="U39" s="146" t="s">
        <v>543</v>
      </c>
      <c r="V39" s="146" t="s">
        <v>463</v>
      </c>
      <c r="W39" s="146" t="s">
        <v>545</v>
      </c>
      <c r="X39" s="146" t="s">
        <v>538</v>
      </c>
      <c r="Y39" s="146" t="s">
        <v>540</v>
      </c>
      <c r="Z39" s="146" t="s">
        <v>540</v>
      </c>
      <c r="AA39" s="147">
        <v>34</v>
      </c>
    </row>
    <row r="40" spans="1:27" ht="15" x14ac:dyDescent="0.2">
      <c r="A40" s="14">
        <v>35</v>
      </c>
      <c r="B40" s="139" t="s">
        <v>42</v>
      </c>
      <c r="C40" s="177">
        <v>160</v>
      </c>
      <c r="D40" s="177">
        <v>349</v>
      </c>
      <c r="E40" s="146" t="s">
        <v>504</v>
      </c>
      <c r="F40" s="146">
        <v>128</v>
      </c>
      <c r="G40" s="146" t="s">
        <v>495</v>
      </c>
      <c r="H40" s="146" t="s">
        <v>505</v>
      </c>
      <c r="I40" s="146" t="s">
        <v>468</v>
      </c>
      <c r="J40" s="146" t="s">
        <v>501</v>
      </c>
      <c r="K40" s="146" t="s">
        <v>539</v>
      </c>
      <c r="L40" s="146" t="s">
        <v>542</v>
      </c>
      <c r="M40" s="146" t="s">
        <v>496</v>
      </c>
      <c r="N40" s="146" t="s">
        <v>528</v>
      </c>
      <c r="O40" s="146" t="s">
        <v>540</v>
      </c>
      <c r="P40" s="146" t="s">
        <v>540</v>
      </c>
      <c r="Q40" s="146" t="s">
        <v>486</v>
      </c>
      <c r="R40" s="146" t="s">
        <v>510</v>
      </c>
      <c r="S40" s="146" t="s">
        <v>474</v>
      </c>
      <c r="T40" s="146" t="s">
        <v>486</v>
      </c>
      <c r="U40" s="146" t="s">
        <v>543</v>
      </c>
      <c r="V40" s="146" t="s">
        <v>461</v>
      </c>
      <c r="W40" s="146" t="s">
        <v>461</v>
      </c>
      <c r="X40" s="146" t="s">
        <v>474</v>
      </c>
      <c r="Y40" s="146" t="s">
        <v>540</v>
      </c>
      <c r="Z40" s="146" t="s">
        <v>540</v>
      </c>
      <c r="AA40" s="147">
        <v>35</v>
      </c>
    </row>
    <row r="41" spans="1:27" ht="15" x14ac:dyDescent="0.2">
      <c r="A41" s="14">
        <v>36</v>
      </c>
      <c r="B41" s="139" t="s">
        <v>43</v>
      </c>
      <c r="C41" s="177" t="s">
        <v>502</v>
      </c>
      <c r="D41" s="177">
        <v>641</v>
      </c>
      <c r="E41" s="146" t="s">
        <v>468</v>
      </c>
      <c r="F41" s="146">
        <v>175</v>
      </c>
      <c r="G41" s="146" t="s">
        <v>539</v>
      </c>
      <c r="H41" s="146" t="s">
        <v>517</v>
      </c>
      <c r="I41" s="146" t="s">
        <v>545</v>
      </c>
      <c r="J41" s="146" t="s">
        <v>526</v>
      </c>
      <c r="K41" s="146" t="s">
        <v>12</v>
      </c>
      <c r="L41" s="146" t="s">
        <v>12</v>
      </c>
      <c r="M41" s="146" t="s">
        <v>467</v>
      </c>
      <c r="N41" s="146">
        <v>240</v>
      </c>
      <c r="O41" s="146" t="s">
        <v>540</v>
      </c>
      <c r="P41" s="146" t="s">
        <v>545</v>
      </c>
      <c r="Q41" s="146" t="s">
        <v>543</v>
      </c>
      <c r="R41" s="146" t="s">
        <v>504</v>
      </c>
      <c r="S41" s="146" t="s">
        <v>542</v>
      </c>
      <c r="T41" s="146" t="s">
        <v>532</v>
      </c>
      <c r="U41" s="146" t="s">
        <v>540</v>
      </c>
      <c r="V41" s="146" t="s">
        <v>539</v>
      </c>
      <c r="W41" s="146" t="s">
        <v>546</v>
      </c>
      <c r="X41" s="146" t="s">
        <v>546</v>
      </c>
      <c r="Y41" s="146" t="s">
        <v>12</v>
      </c>
      <c r="Z41" s="146" t="s">
        <v>12</v>
      </c>
      <c r="AA41" s="147">
        <v>36</v>
      </c>
    </row>
    <row r="42" spans="1:27" ht="15" x14ac:dyDescent="0.2">
      <c r="A42" s="14">
        <v>37</v>
      </c>
      <c r="B42" s="139" t="s">
        <v>44</v>
      </c>
      <c r="C42" s="177" t="s">
        <v>494</v>
      </c>
      <c r="D42" s="177">
        <v>141</v>
      </c>
      <c r="E42" s="146" t="s">
        <v>468</v>
      </c>
      <c r="F42" s="146" t="s">
        <v>500</v>
      </c>
      <c r="G42" s="146" t="s">
        <v>543</v>
      </c>
      <c r="H42" s="146" t="s">
        <v>474</v>
      </c>
      <c r="I42" s="146" t="s">
        <v>540</v>
      </c>
      <c r="J42" s="146" t="s">
        <v>545</v>
      </c>
      <c r="K42" s="146" t="s">
        <v>540</v>
      </c>
      <c r="L42" s="146" t="s">
        <v>540</v>
      </c>
      <c r="M42" s="146" t="s">
        <v>466</v>
      </c>
      <c r="N42" s="146" t="s">
        <v>524</v>
      </c>
      <c r="O42" s="146" t="s">
        <v>540</v>
      </c>
      <c r="P42" s="146" t="s">
        <v>540</v>
      </c>
      <c r="Q42" s="146" t="s">
        <v>539</v>
      </c>
      <c r="R42" s="146" t="s">
        <v>468</v>
      </c>
      <c r="S42" s="146" t="s">
        <v>543</v>
      </c>
      <c r="T42" s="146" t="s">
        <v>542</v>
      </c>
      <c r="U42" s="146" t="s">
        <v>546</v>
      </c>
      <c r="V42" s="146" t="s">
        <v>539</v>
      </c>
      <c r="W42" s="146" t="s">
        <v>545</v>
      </c>
      <c r="X42" s="146" t="s">
        <v>538</v>
      </c>
      <c r="Y42" s="146" t="s">
        <v>12</v>
      </c>
      <c r="Z42" s="146" t="s">
        <v>12</v>
      </c>
      <c r="AA42" s="147">
        <v>37</v>
      </c>
    </row>
    <row r="43" spans="1:27" ht="15" x14ac:dyDescent="0.2">
      <c r="A43" s="14">
        <v>38</v>
      </c>
      <c r="B43" s="139" t="s">
        <v>45</v>
      </c>
      <c r="C43" s="177">
        <v>119</v>
      </c>
      <c r="D43" s="177">
        <v>190</v>
      </c>
      <c r="E43" s="146" t="s">
        <v>495</v>
      </c>
      <c r="F43" s="146" t="s">
        <v>522</v>
      </c>
      <c r="G43" s="146" t="s">
        <v>503</v>
      </c>
      <c r="H43" s="146" t="s">
        <v>506</v>
      </c>
      <c r="I43" s="146" t="s">
        <v>486</v>
      </c>
      <c r="J43" s="146" t="s">
        <v>476</v>
      </c>
      <c r="K43" s="146" t="s">
        <v>538</v>
      </c>
      <c r="L43" s="146" t="s">
        <v>538</v>
      </c>
      <c r="M43" s="146" t="s">
        <v>497</v>
      </c>
      <c r="N43" s="146" t="s">
        <v>472</v>
      </c>
      <c r="O43" s="146" t="s">
        <v>12</v>
      </c>
      <c r="P43" s="146" t="s">
        <v>12</v>
      </c>
      <c r="Q43" s="146" t="s">
        <v>551</v>
      </c>
      <c r="R43" s="146" t="s">
        <v>551</v>
      </c>
      <c r="S43" s="146" t="s">
        <v>545</v>
      </c>
      <c r="T43" s="146" t="s">
        <v>545</v>
      </c>
      <c r="U43" s="146" t="s">
        <v>545</v>
      </c>
      <c r="V43" s="146" t="s">
        <v>545</v>
      </c>
      <c r="W43" s="146" t="s">
        <v>546</v>
      </c>
      <c r="X43" s="146" t="s">
        <v>543</v>
      </c>
      <c r="Y43" s="146" t="s">
        <v>546</v>
      </c>
      <c r="Z43" s="146" t="s">
        <v>546</v>
      </c>
      <c r="AA43" s="147">
        <v>38</v>
      </c>
    </row>
    <row r="44" spans="1:27" ht="15" x14ac:dyDescent="0.2">
      <c r="A44" s="14">
        <v>39</v>
      </c>
      <c r="B44" s="139" t="s">
        <v>46</v>
      </c>
      <c r="C44" s="177">
        <v>101</v>
      </c>
      <c r="D44" s="177">
        <v>151</v>
      </c>
      <c r="E44" s="146" t="s">
        <v>499</v>
      </c>
      <c r="F44" s="146" t="s">
        <v>472</v>
      </c>
      <c r="G44" s="146" t="s">
        <v>461</v>
      </c>
      <c r="H44" s="146" t="s">
        <v>464</v>
      </c>
      <c r="I44" s="146" t="s">
        <v>542</v>
      </c>
      <c r="J44" s="146" t="s">
        <v>470</v>
      </c>
      <c r="K44" s="146" t="s">
        <v>543</v>
      </c>
      <c r="L44" s="146" t="s">
        <v>539</v>
      </c>
      <c r="M44" s="146" t="s">
        <v>467</v>
      </c>
      <c r="N44" s="146" t="s">
        <v>492</v>
      </c>
      <c r="O44" s="146" t="s">
        <v>12</v>
      </c>
      <c r="P44" s="146" t="s">
        <v>12</v>
      </c>
      <c r="Q44" s="146" t="s">
        <v>461</v>
      </c>
      <c r="R44" s="146" t="s">
        <v>463</v>
      </c>
      <c r="S44" s="146" t="s">
        <v>546</v>
      </c>
      <c r="T44" s="146" t="s">
        <v>539</v>
      </c>
      <c r="U44" s="146" t="s">
        <v>542</v>
      </c>
      <c r="V44" s="146" t="s">
        <v>468</v>
      </c>
      <c r="W44" s="146" t="s">
        <v>545</v>
      </c>
      <c r="X44" s="146" t="s">
        <v>546</v>
      </c>
      <c r="Y44" s="146" t="s">
        <v>546</v>
      </c>
      <c r="Z44" s="146" t="s">
        <v>539</v>
      </c>
      <c r="AA44" s="147">
        <v>39</v>
      </c>
    </row>
    <row r="45" spans="1:27" ht="15" x14ac:dyDescent="0.2">
      <c r="A45" s="147">
        <v>40</v>
      </c>
      <c r="B45" s="139" t="s">
        <v>47</v>
      </c>
      <c r="C45" s="177" t="s">
        <v>545</v>
      </c>
      <c r="D45" s="177" t="s">
        <v>539</v>
      </c>
      <c r="E45" s="146" t="s">
        <v>12</v>
      </c>
      <c r="F45" s="146" t="s">
        <v>12</v>
      </c>
      <c r="G45" s="146" t="s">
        <v>12</v>
      </c>
      <c r="H45" s="146" t="s">
        <v>12</v>
      </c>
      <c r="I45" s="146" t="s">
        <v>12</v>
      </c>
      <c r="J45" s="146" t="s">
        <v>12</v>
      </c>
      <c r="K45" s="146" t="s">
        <v>12</v>
      </c>
      <c r="L45" s="146" t="s">
        <v>12</v>
      </c>
      <c r="M45" s="146" t="s">
        <v>12</v>
      </c>
      <c r="N45" s="146" t="s">
        <v>12</v>
      </c>
      <c r="O45" s="146" t="s">
        <v>12</v>
      </c>
      <c r="P45" s="146" t="s">
        <v>12</v>
      </c>
      <c r="Q45" s="146" t="s">
        <v>12</v>
      </c>
      <c r="R45" s="146" t="s">
        <v>12</v>
      </c>
      <c r="S45" s="146" t="s">
        <v>545</v>
      </c>
      <c r="T45" s="146" t="s">
        <v>539</v>
      </c>
      <c r="U45" s="146" t="s">
        <v>12</v>
      </c>
      <c r="V45" s="146" t="s">
        <v>12</v>
      </c>
      <c r="W45" s="146" t="s">
        <v>12</v>
      </c>
      <c r="X45" s="146" t="s">
        <v>12</v>
      </c>
      <c r="Y45" s="146" t="s">
        <v>12</v>
      </c>
      <c r="Z45" s="146" t="s">
        <v>12</v>
      </c>
      <c r="AA45" s="147">
        <v>40</v>
      </c>
    </row>
  </sheetData>
  <mergeCells count="16">
    <mergeCell ref="B1:Y1"/>
    <mergeCell ref="B2:N2"/>
    <mergeCell ref="B3:Z3"/>
    <mergeCell ref="Y4:Z4"/>
    <mergeCell ref="U4:V4"/>
    <mergeCell ref="W4:X4"/>
    <mergeCell ref="M4:N4"/>
    <mergeCell ref="O4:P4"/>
    <mergeCell ref="Q4:R4"/>
    <mergeCell ref="S4:T4"/>
    <mergeCell ref="B4:B5"/>
    <mergeCell ref="C4:D4"/>
    <mergeCell ref="E4:F4"/>
    <mergeCell ref="G4:H4"/>
    <mergeCell ref="I4:J4"/>
    <mergeCell ref="K4:L4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47"/>
  <sheetViews>
    <sheetView showGridLines="0" workbookViewId="0">
      <selection activeCell="I36" sqref="I36"/>
    </sheetView>
  </sheetViews>
  <sheetFormatPr baseColWidth="10" defaultColWidth="11.5703125" defaultRowHeight="12.75" x14ac:dyDescent="0.2"/>
  <cols>
    <col min="1" max="1" width="51.7109375" style="3" customWidth="1"/>
    <col min="2" max="2" width="6.5703125" style="1" customWidth="1"/>
    <col min="3" max="3" width="12.42578125" style="1" customWidth="1"/>
    <col min="4" max="4" width="21.5703125" style="1" customWidth="1"/>
    <col min="5" max="5" width="13.7109375" style="1" customWidth="1"/>
    <col min="6" max="6" width="21.5703125" style="1" customWidth="1"/>
    <col min="7" max="16384" width="11.5703125" style="1"/>
  </cols>
  <sheetData>
    <row r="1" spans="1:6" ht="15" x14ac:dyDescent="0.25">
      <c r="A1" s="206" t="s">
        <v>49</v>
      </c>
      <c r="B1" s="207"/>
      <c r="C1" s="207"/>
      <c r="D1" s="207"/>
      <c r="E1" s="207"/>
      <c r="F1" s="207"/>
    </row>
    <row r="2" spans="1:6" ht="15" x14ac:dyDescent="0.25">
      <c r="A2" s="206" t="s">
        <v>1</v>
      </c>
      <c r="B2" s="207"/>
      <c r="C2" s="207"/>
      <c r="D2" s="207"/>
      <c r="E2" s="207"/>
      <c r="F2" s="207"/>
    </row>
    <row r="3" spans="1:6" ht="15" x14ac:dyDescent="0.25">
      <c r="A3" s="165"/>
      <c r="B3" s="166"/>
      <c r="C3" s="166"/>
      <c r="D3" s="166"/>
      <c r="E3" s="166"/>
      <c r="F3" s="166"/>
    </row>
    <row r="4" spans="1:6" ht="15" x14ac:dyDescent="0.25">
      <c r="A4" s="208" t="s">
        <v>50</v>
      </c>
      <c r="B4" s="209"/>
      <c r="C4" s="209"/>
      <c r="D4" s="209"/>
      <c r="E4" s="209"/>
      <c r="F4" s="209"/>
    </row>
    <row r="5" spans="1:6" ht="13.9" customHeight="1" x14ac:dyDescent="0.2">
      <c r="A5" s="210"/>
      <c r="B5" s="174" t="s">
        <v>3</v>
      </c>
      <c r="C5" s="210" t="s">
        <v>2</v>
      </c>
      <c r="D5" s="205"/>
      <c r="E5" s="205"/>
      <c r="F5" s="205"/>
    </row>
    <row r="6" spans="1:6" ht="13.9" customHeight="1" x14ac:dyDescent="0.2">
      <c r="A6" s="210"/>
      <c r="B6" s="175"/>
      <c r="C6" s="211" t="s">
        <v>4</v>
      </c>
      <c r="D6" s="211"/>
      <c r="E6" s="211" t="s">
        <v>5</v>
      </c>
      <c r="F6" s="211"/>
    </row>
    <row r="7" spans="1:6" ht="15" x14ac:dyDescent="0.2">
      <c r="A7" s="210"/>
      <c r="B7" s="175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3.9" customHeight="1" x14ac:dyDescent="0.2">
      <c r="A8" s="139" t="s">
        <v>3</v>
      </c>
      <c r="B8" s="176">
        <v>28412</v>
      </c>
      <c r="C8" s="141">
        <v>3657</v>
      </c>
      <c r="D8" s="141">
        <v>8147</v>
      </c>
      <c r="E8" s="141">
        <v>4272</v>
      </c>
      <c r="F8" s="141">
        <v>12336</v>
      </c>
    </row>
    <row r="9" spans="1:6" ht="15" x14ac:dyDescent="0.2">
      <c r="A9" s="139" t="s">
        <v>8</v>
      </c>
      <c r="B9" s="176">
        <v>200</v>
      </c>
      <c r="C9" s="141">
        <v>27</v>
      </c>
      <c r="D9" s="141">
        <v>153</v>
      </c>
      <c r="E9" s="141">
        <v>5</v>
      </c>
      <c r="F9" s="141">
        <v>15</v>
      </c>
    </row>
    <row r="10" spans="1:6" ht="15" x14ac:dyDescent="0.2">
      <c r="A10" s="139" t="s">
        <v>9</v>
      </c>
      <c r="B10" s="177">
        <v>200</v>
      </c>
      <c r="C10" s="146">
        <v>27</v>
      </c>
      <c r="D10" s="146">
        <v>153</v>
      </c>
      <c r="E10" s="146">
        <v>5</v>
      </c>
      <c r="F10" s="146">
        <v>15</v>
      </c>
    </row>
    <row r="11" spans="1:6" ht="15" x14ac:dyDescent="0.2">
      <c r="A11" s="139" t="s">
        <v>10</v>
      </c>
      <c r="B11" s="176">
        <v>13070</v>
      </c>
      <c r="C11" s="141">
        <v>803</v>
      </c>
      <c r="D11" s="141">
        <v>3383</v>
      </c>
      <c r="E11" s="141">
        <v>1613</v>
      </c>
      <c r="F11" s="141">
        <v>7271</v>
      </c>
    </row>
    <row r="12" spans="1:6" ht="15" x14ac:dyDescent="0.2">
      <c r="A12" s="139" t="s">
        <v>11</v>
      </c>
      <c r="B12" s="177">
        <v>44</v>
      </c>
      <c r="C12" s="146">
        <v>2</v>
      </c>
      <c r="D12" s="146">
        <v>21</v>
      </c>
      <c r="E12" s="146" t="s">
        <v>12</v>
      </c>
      <c r="F12" s="146">
        <v>21</v>
      </c>
    </row>
    <row r="13" spans="1:6" ht="15" x14ac:dyDescent="0.2">
      <c r="A13" s="139" t="s">
        <v>13</v>
      </c>
      <c r="B13" s="177">
        <v>1616</v>
      </c>
      <c r="C13" s="146">
        <v>117</v>
      </c>
      <c r="D13" s="146">
        <v>285</v>
      </c>
      <c r="E13" s="146">
        <v>286</v>
      </c>
      <c r="F13" s="146">
        <v>928</v>
      </c>
    </row>
    <row r="14" spans="1:6" ht="15" x14ac:dyDescent="0.2">
      <c r="A14" s="139" t="s">
        <v>14</v>
      </c>
      <c r="B14" s="177">
        <v>43</v>
      </c>
      <c r="C14" s="146">
        <v>18</v>
      </c>
      <c r="D14" s="146">
        <v>6</v>
      </c>
      <c r="E14" s="146">
        <v>12</v>
      </c>
      <c r="F14" s="146">
        <v>7</v>
      </c>
    </row>
    <row r="15" spans="1:6" ht="15" x14ac:dyDescent="0.2">
      <c r="A15" s="139" t="s">
        <v>15</v>
      </c>
      <c r="B15" s="177">
        <v>355</v>
      </c>
      <c r="C15" s="146">
        <v>23</v>
      </c>
      <c r="D15" s="146">
        <v>167</v>
      </c>
      <c r="E15" s="146">
        <v>17</v>
      </c>
      <c r="F15" s="146">
        <v>148</v>
      </c>
    </row>
    <row r="16" spans="1:6" ht="15" x14ac:dyDescent="0.2">
      <c r="A16" s="139" t="s">
        <v>16</v>
      </c>
      <c r="B16" s="177">
        <v>100</v>
      </c>
      <c r="C16" s="146">
        <v>5</v>
      </c>
      <c r="D16" s="146">
        <v>16</v>
      </c>
      <c r="E16" s="146">
        <v>18</v>
      </c>
      <c r="F16" s="146">
        <v>61</v>
      </c>
    </row>
    <row r="17" spans="1:6" ht="15" x14ac:dyDescent="0.2">
      <c r="A17" s="139" t="s">
        <v>17</v>
      </c>
      <c r="B17" s="177">
        <v>423</v>
      </c>
      <c r="C17" s="146">
        <v>78</v>
      </c>
      <c r="D17" s="146">
        <v>98</v>
      </c>
      <c r="E17" s="146">
        <v>113</v>
      </c>
      <c r="F17" s="146">
        <v>134</v>
      </c>
    </row>
    <row r="18" spans="1:6" ht="15" x14ac:dyDescent="0.2">
      <c r="A18" s="139" t="s">
        <v>18</v>
      </c>
      <c r="B18" s="177">
        <v>1078</v>
      </c>
      <c r="C18" s="146">
        <v>68</v>
      </c>
      <c r="D18" s="146">
        <v>361</v>
      </c>
      <c r="E18" s="146">
        <v>72</v>
      </c>
      <c r="F18" s="146">
        <v>577</v>
      </c>
    </row>
    <row r="19" spans="1:6" ht="15" x14ac:dyDescent="0.2">
      <c r="A19" s="139" t="s">
        <v>19</v>
      </c>
      <c r="B19" s="177">
        <v>554</v>
      </c>
      <c r="C19" s="146">
        <v>44</v>
      </c>
      <c r="D19" s="146">
        <v>118</v>
      </c>
      <c r="E19" s="146">
        <v>87</v>
      </c>
      <c r="F19" s="146">
        <v>305</v>
      </c>
    </row>
    <row r="20" spans="1:6" ht="15" x14ac:dyDescent="0.2">
      <c r="A20" s="139" t="s">
        <v>20</v>
      </c>
      <c r="B20" s="177">
        <v>251</v>
      </c>
      <c r="C20" s="146">
        <v>44</v>
      </c>
      <c r="D20" s="146">
        <v>51</v>
      </c>
      <c r="E20" s="146">
        <v>65</v>
      </c>
      <c r="F20" s="146">
        <v>91</v>
      </c>
    </row>
    <row r="21" spans="1:6" ht="15" x14ac:dyDescent="0.2">
      <c r="A21" s="139" t="s">
        <v>21</v>
      </c>
      <c r="B21" s="177">
        <v>2516</v>
      </c>
      <c r="C21" s="146">
        <v>115</v>
      </c>
      <c r="D21" s="146">
        <v>416</v>
      </c>
      <c r="E21" s="146">
        <v>368</v>
      </c>
      <c r="F21" s="146">
        <v>1617</v>
      </c>
    </row>
    <row r="22" spans="1:6" ht="15" x14ac:dyDescent="0.2">
      <c r="A22" s="139" t="s">
        <v>22</v>
      </c>
      <c r="B22" s="177">
        <v>2320</v>
      </c>
      <c r="C22" s="146">
        <v>86</v>
      </c>
      <c r="D22" s="146">
        <v>323</v>
      </c>
      <c r="E22" s="146">
        <v>260</v>
      </c>
      <c r="F22" s="146">
        <v>1651</v>
      </c>
    </row>
    <row r="23" spans="1:6" ht="15" x14ac:dyDescent="0.2">
      <c r="A23" s="139" t="s">
        <v>23</v>
      </c>
      <c r="B23" s="177">
        <v>1213</v>
      </c>
      <c r="C23" s="146">
        <v>114</v>
      </c>
      <c r="D23" s="146">
        <v>184</v>
      </c>
      <c r="E23" s="146">
        <v>265</v>
      </c>
      <c r="F23" s="146">
        <v>650</v>
      </c>
    </row>
    <row r="24" spans="1:6" ht="15" x14ac:dyDescent="0.2">
      <c r="A24" s="139" t="s">
        <v>24</v>
      </c>
      <c r="B24" s="177">
        <v>267</v>
      </c>
      <c r="C24" s="146">
        <v>18</v>
      </c>
      <c r="D24" s="146">
        <v>144</v>
      </c>
      <c r="E24" s="146">
        <v>15</v>
      </c>
      <c r="F24" s="146">
        <v>90</v>
      </c>
    </row>
    <row r="25" spans="1:6" ht="15" x14ac:dyDescent="0.2">
      <c r="A25" s="139" t="s">
        <v>25</v>
      </c>
      <c r="B25" s="177">
        <v>2290</v>
      </c>
      <c r="C25" s="146">
        <v>71</v>
      </c>
      <c r="D25" s="146">
        <v>1193</v>
      </c>
      <c r="E25" s="146">
        <v>35</v>
      </c>
      <c r="F25" s="146">
        <v>991</v>
      </c>
    </row>
    <row r="26" spans="1:6" ht="15" x14ac:dyDescent="0.2">
      <c r="A26" s="139" t="s">
        <v>26</v>
      </c>
      <c r="B26" s="176">
        <v>15142</v>
      </c>
      <c r="C26" s="141">
        <v>2827</v>
      </c>
      <c r="D26" s="141">
        <v>4611</v>
      </c>
      <c r="E26" s="141">
        <v>2654</v>
      </c>
      <c r="F26" s="141">
        <v>5050</v>
      </c>
    </row>
    <row r="27" spans="1:6" ht="15" x14ac:dyDescent="0.2">
      <c r="A27" s="139" t="s">
        <v>27</v>
      </c>
      <c r="B27" s="177">
        <v>1942</v>
      </c>
      <c r="C27" s="146">
        <v>326</v>
      </c>
      <c r="D27" s="146">
        <v>552</v>
      </c>
      <c r="E27" s="146">
        <v>355</v>
      </c>
      <c r="F27" s="146">
        <v>709</v>
      </c>
    </row>
    <row r="28" spans="1:6" ht="15" x14ac:dyDescent="0.2">
      <c r="A28" s="139" t="s">
        <v>28</v>
      </c>
      <c r="B28" s="177">
        <v>745</v>
      </c>
      <c r="C28" s="146">
        <v>45</v>
      </c>
      <c r="D28" s="146">
        <v>220</v>
      </c>
      <c r="E28" s="146">
        <v>47</v>
      </c>
      <c r="F28" s="146">
        <v>433</v>
      </c>
    </row>
    <row r="29" spans="1:6" ht="15" x14ac:dyDescent="0.2">
      <c r="A29" s="139" t="s">
        <v>29</v>
      </c>
      <c r="B29" s="177">
        <v>588</v>
      </c>
      <c r="C29" s="146">
        <v>143</v>
      </c>
      <c r="D29" s="146">
        <v>163</v>
      </c>
      <c r="E29" s="146">
        <v>135</v>
      </c>
      <c r="F29" s="146">
        <v>147</v>
      </c>
    </row>
    <row r="30" spans="1:6" ht="15" x14ac:dyDescent="0.2">
      <c r="A30" s="139" t="s">
        <v>30</v>
      </c>
      <c r="B30" s="177">
        <v>106</v>
      </c>
      <c r="C30" s="146">
        <v>23</v>
      </c>
      <c r="D30" s="146">
        <v>43</v>
      </c>
      <c r="E30" s="146">
        <v>12</v>
      </c>
      <c r="F30" s="146">
        <v>28</v>
      </c>
    </row>
    <row r="31" spans="1:6" ht="15" x14ac:dyDescent="0.2">
      <c r="A31" s="139" t="s">
        <v>31</v>
      </c>
      <c r="B31" s="177">
        <v>128</v>
      </c>
      <c r="C31" s="146">
        <v>12</v>
      </c>
      <c r="D31" s="146">
        <v>46</v>
      </c>
      <c r="E31" s="146">
        <v>11</v>
      </c>
      <c r="F31" s="146">
        <v>59</v>
      </c>
    </row>
    <row r="32" spans="1:6" ht="15" x14ac:dyDescent="0.2">
      <c r="A32" s="139" t="s">
        <v>32</v>
      </c>
      <c r="B32" s="177">
        <v>377</v>
      </c>
      <c r="C32" s="146">
        <v>16</v>
      </c>
      <c r="D32" s="146">
        <v>142</v>
      </c>
      <c r="E32" s="146">
        <v>29</v>
      </c>
      <c r="F32" s="146">
        <v>190</v>
      </c>
    </row>
    <row r="33" spans="1:6" ht="15" x14ac:dyDescent="0.2">
      <c r="A33" s="139" t="s">
        <v>33</v>
      </c>
      <c r="B33" s="177">
        <v>2930</v>
      </c>
      <c r="C33" s="146">
        <v>423</v>
      </c>
      <c r="D33" s="146">
        <v>752</v>
      </c>
      <c r="E33" s="146">
        <v>542</v>
      </c>
      <c r="F33" s="146">
        <v>1213</v>
      </c>
    </row>
    <row r="34" spans="1:6" ht="15" x14ac:dyDescent="0.2">
      <c r="A34" s="139" t="s">
        <v>34</v>
      </c>
      <c r="B34" s="177">
        <v>87</v>
      </c>
      <c r="C34" s="146">
        <v>21</v>
      </c>
      <c r="D34" s="146">
        <v>41</v>
      </c>
      <c r="E34" s="146">
        <v>11</v>
      </c>
      <c r="F34" s="146">
        <v>14</v>
      </c>
    </row>
    <row r="35" spans="1:6" ht="15" x14ac:dyDescent="0.2">
      <c r="A35" s="139" t="s">
        <v>35</v>
      </c>
      <c r="B35" s="177">
        <v>1858</v>
      </c>
      <c r="C35" s="146">
        <v>393</v>
      </c>
      <c r="D35" s="146">
        <v>575</v>
      </c>
      <c r="E35" s="146">
        <v>354</v>
      </c>
      <c r="F35" s="146">
        <v>536</v>
      </c>
    </row>
    <row r="36" spans="1:6" ht="15" customHeight="1" x14ac:dyDescent="0.2">
      <c r="A36" s="139" t="s">
        <v>36</v>
      </c>
      <c r="B36" s="177">
        <v>367</v>
      </c>
      <c r="C36" s="146">
        <v>28</v>
      </c>
      <c r="D36" s="146">
        <v>139</v>
      </c>
      <c r="E36" s="146">
        <v>40</v>
      </c>
      <c r="F36" s="146">
        <v>160</v>
      </c>
    </row>
    <row r="37" spans="1:6" ht="15" customHeight="1" x14ac:dyDescent="0.2">
      <c r="A37" s="139" t="s">
        <v>37</v>
      </c>
      <c r="B37" s="177">
        <v>552</v>
      </c>
      <c r="C37" s="146">
        <v>47</v>
      </c>
      <c r="D37" s="146">
        <v>234</v>
      </c>
      <c r="E37" s="146">
        <v>66</v>
      </c>
      <c r="F37" s="146">
        <v>205</v>
      </c>
    </row>
    <row r="38" spans="1:6" ht="15" x14ac:dyDescent="0.2">
      <c r="A38" s="139" t="s">
        <v>38</v>
      </c>
      <c r="B38" s="177">
        <v>253</v>
      </c>
      <c r="C38" s="146">
        <v>56</v>
      </c>
      <c r="D38" s="146">
        <v>82</v>
      </c>
      <c r="E38" s="146">
        <v>58</v>
      </c>
      <c r="F38" s="146">
        <v>57</v>
      </c>
    </row>
    <row r="39" spans="1:6" ht="15" x14ac:dyDescent="0.2">
      <c r="A39" s="139" t="s">
        <v>39</v>
      </c>
      <c r="B39" s="177">
        <v>1489</v>
      </c>
      <c r="C39" s="146">
        <v>170</v>
      </c>
      <c r="D39" s="146">
        <v>282</v>
      </c>
      <c r="E39" s="146">
        <v>337</v>
      </c>
      <c r="F39" s="146">
        <v>700</v>
      </c>
    </row>
    <row r="40" spans="1:6" ht="15" x14ac:dyDescent="0.2">
      <c r="A40" s="139" t="s">
        <v>40</v>
      </c>
      <c r="B40" s="177">
        <v>1257</v>
      </c>
      <c r="C40" s="146">
        <v>271</v>
      </c>
      <c r="D40" s="146">
        <v>734</v>
      </c>
      <c r="E40" s="146">
        <v>74</v>
      </c>
      <c r="F40" s="146">
        <v>178</v>
      </c>
    </row>
    <row r="41" spans="1:6" ht="15" x14ac:dyDescent="0.2">
      <c r="A41" s="139" t="s">
        <v>41</v>
      </c>
      <c r="B41" s="177">
        <v>556</v>
      </c>
      <c r="C41" s="146">
        <v>205</v>
      </c>
      <c r="D41" s="146">
        <v>170</v>
      </c>
      <c r="E41" s="146">
        <v>72</v>
      </c>
      <c r="F41" s="146">
        <v>109</v>
      </c>
    </row>
    <row r="42" spans="1:6" ht="15" x14ac:dyDescent="0.2">
      <c r="A42" s="139" t="s">
        <v>42</v>
      </c>
      <c r="B42" s="177">
        <v>479</v>
      </c>
      <c r="C42" s="146">
        <v>194</v>
      </c>
      <c r="D42" s="146">
        <v>109</v>
      </c>
      <c r="E42" s="146">
        <v>121</v>
      </c>
      <c r="F42" s="146">
        <v>55</v>
      </c>
    </row>
    <row r="43" spans="1:6" ht="15" x14ac:dyDescent="0.2">
      <c r="A43" s="139" t="s">
        <v>43</v>
      </c>
      <c r="B43" s="177">
        <v>605</v>
      </c>
      <c r="C43" s="146">
        <v>251</v>
      </c>
      <c r="D43" s="146">
        <v>117</v>
      </c>
      <c r="E43" s="146">
        <v>179</v>
      </c>
      <c r="F43" s="146">
        <v>58</v>
      </c>
    </row>
    <row r="44" spans="1:6" ht="15" x14ac:dyDescent="0.2">
      <c r="A44" s="139" t="s">
        <v>44</v>
      </c>
      <c r="B44" s="177">
        <v>338</v>
      </c>
      <c r="C44" s="146">
        <v>39</v>
      </c>
      <c r="D44" s="146">
        <v>101</v>
      </c>
      <c r="E44" s="146">
        <v>80</v>
      </c>
      <c r="F44" s="146">
        <v>118</v>
      </c>
    </row>
    <row r="45" spans="1:6" ht="15" x14ac:dyDescent="0.2">
      <c r="A45" s="139" t="s">
        <v>45</v>
      </c>
      <c r="B45" s="177">
        <v>374</v>
      </c>
      <c r="C45" s="146">
        <v>142</v>
      </c>
      <c r="D45" s="146">
        <v>88</v>
      </c>
      <c r="E45" s="146">
        <v>99</v>
      </c>
      <c r="F45" s="146">
        <v>45</v>
      </c>
    </row>
    <row r="46" spans="1:6" ht="15" x14ac:dyDescent="0.2">
      <c r="A46" s="139" t="s">
        <v>46</v>
      </c>
      <c r="B46" s="177">
        <v>71</v>
      </c>
      <c r="C46" s="146">
        <v>22</v>
      </c>
      <c r="D46" s="146">
        <v>11</v>
      </c>
      <c r="E46" s="146">
        <v>26</v>
      </c>
      <c r="F46" s="146">
        <v>12</v>
      </c>
    </row>
    <row r="47" spans="1:6" ht="15" x14ac:dyDescent="0.2">
      <c r="A47" s="139" t="s">
        <v>47</v>
      </c>
      <c r="B47" s="177">
        <v>40</v>
      </c>
      <c r="C47" s="146" t="s">
        <v>12</v>
      </c>
      <c r="D47" s="146">
        <v>10</v>
      </c>
      <c r="E47" s="146">
        <v>6</v>
      </c>
      <c r="F47" s="146">
        <v>24</v>
      </c>
    </row>
  </sheetData>
  <mergeCells count="7">
    <mergeCell ref="A1:F1"/>
    <mergeCell ref="A2:F2"/>
    <mergeCell ref="A4:F4"/>
    <mergeCell ref="A5:A7"/>
    <mergeCell ref="C6:D6"/>
    <mergeCell ref="E6:F6"/>
    <mergeCell ref="C5:F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45"/>
  <sheetViews>
    <sheetView showGridLines="0" workbookViewId="0">
      <selection activeCell="AA45" sqref="AA45"/>
    </sheetView>
  </sheetViews>
  <sheetFormatPr baseColWidth="10" defaultColWidth="11.42578125" defaultRowHeight="12.75" x14ac:dyDescent="0.2"/>
  <cols>
    <col min="1" max="1" width="4.42578125" style="1" customWidth="1"/>
    <col min="2" max="2" width="51.7109375" style="3" customWidth="1"/>
    <col min="3" max="3" width="16.5703125" style="1" bestFit="1" customWidth="1"/>
    <col min="4" max="4" width="15.5703125" style="1" bestFit="1" customWidth="1"/>
    <col min="5" max="5" width="16.5703125" style="1" bestFit="1" customWidth="1"/>
    <col min="6" max="6" width="15.5703125" style="1" bestFit="1" customWidth="1"/>
    <col min="7" max="7" width="16.5703125" style="1" bestFit="1" customWidth="1"/>
    <col min="8" max="8" width="15.5703125" style="1" bestFit="1" customWidth="1"/>
    <col min="9" max="9" width="16.5703125" style="1" bestFit="1" customWidth="1"/>
    <col min="10" max="10" width="15.5703125" style="1" bestFit="1" customWidth="1"/>
    <col min="11" max="11" width="16.5703125" style="1" bestFit="1" customWidth="1"/>
    <col min="12" max="12" width="15.5703125" style="1" bestFit="1" customWidth="1"/>
    <col min="13" max="13" width="16.5703125" style="1" bestFit="1" customWidth="1"/>
    <col min="14" max="14" width="15.5703125" style="1" bestFit="1" customWidth="1"/>
    <col min="15" max="15" width="16.5703125" style="1" bestFit="1" customWidth="1"/>
    <col min="16" max="16" width="15.5703125" style="1" bestFit="1" customWidth="1"/>
    <col min="17" max="17" width="16.5703125" style="1" bestFit="1" customWidth="1"/>
    <col min="18" max="18" width="15.5703125" style="1" bestFit="1" customWidth="1"/>
    <col min="19" max="19" width="16.5703125" style="1" bestFit="1" customWidth="1"/>
    <col min="20" max="20" width="15.5703125" style="1" bestFit="1" customWidth="1"/>
    <col min="21" max="21" width="16.5703125" style="1" bestFit="1" customWidth="1"/>
    <col min="22" max="22" width="15.5703125" style="1" bestFit="1" customWidth="1"/>
    <col min="23" max="23" width="16.5703125" style="1" bestFit="1" customWidth="1"/>
    <col min="24" max="24" width="15.5703125" style="1" bestFit="1" customWidth="1"/>
    <col min="25" max="25" width="16.5703125" style="1" bestFit="1" customWidth="1"/>
    <col min="26" max="26" width="15.5703125" style="1" bestFit="1" customWidth="1"/>
    <col min="27" max="16384" width="11.42578125" style="1"/>
  </cols>
  <sheetData>
    <row r="1" spans="1:27" ht="15" x14ac:dyDescent="0.25">
      <c r="B1" s="212" t="s">
        <v>243</v>
      </c>
      <c r="C1" s="212"/>
      <c r="D1" s="212"/>
      <c r="E1" s="212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148"/>
      <c r="V1" s="148"/>
      <c r="W1" s="148"/>
      <c r="X1" s="148"/>
      <c r="Y1" s="148"/>
      <c r="Z1" s="148"/>
    </row>
    <row r="2" spans="1:27" ht="15" x14ac:dyDescent="0.25">
      <c r="B2" s="212" t="s">
        <v>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</row>
    <row r="3" spans="1:27" ht="15" x14ac:dyDescent="0.25">
      <c r="B3" s="208" t="s">
        <v>333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</row>
    <row r="4" spans="1:27" ht="15" customHeight="1" x14ac:dyDescent="0.2">
      <c r="B4" s="210"/>
      <c r="C4" s="217" t="s">
        <v>3</v>
      </c>
      <c r="D4" s="217"/>
      <c r="E4" s="213" t="s">
        <v>176</v>
      </c>
      <c r="F4" s="213"/>
      <c r="G4" s="213" t="s">
        <v>177</v>
      </c>
      <c r="H4" s="213"/>
      <c r="I4" s="213" t="s">
        <v>178</v>
      </c>
      <c r="J4" s="213"/>
      <c r="K4" s="213" t="s">
        <v>179</v>
      </c>
      <c r="L4" s="213"/>
      <c r="M4" s="213" t="s">
        <v>180</v>
      </c>
      <c r="N4" s="213"/>
      <c r="O4" s="213" t="s">
        <v>181</v>
      </c>
      <c r="P4" s="213"/>
      <c r="Q4" s="213" t="s">
        <v>182</v>
      </c>
      <c r="R4" s="213"/>
      <c r="S4" s="213" t="s">
        <v>183</v>
      </c>
      <c r="T4" s="213"/>
      <c r="U4" s="213" t="s">
        <v>184</v>
      </c>
      <c r="V4" s="213"/>
      <c r="W4" s="213" t="s">
        <v>185</v>
      </c>
      <c r="X4" s="213"/>
      <c r="Y4" s="213" t="s">
        <v>186</v>
      </c>
      <c r="Z4" s="213"/>
    </row>
    <row r="5" spans="1:27" ht="15" x14ac:dyDescent="0.2">
      <c r="B5" s="210"/>
      <c r="C5" s="179" t="s">
        <v>418</v>
      </c>
      <c r="D5" s="179" t="s">
        <v>199</v>
      </c>
      <c r="E5" s="140" t="s">
        <v>418</v>
      </c>
      <c r="F5" s="140" t="s">
        <v>199</v>
      </c>
      <c r="G5" s="140" t="s">
        <v>418</v>
      </c>
      <c r="H5" s="140" t="s">
        <v>199</v>
      </c>
      <c r="I5" s="140" t="s">
        <v>418</v>
      </c>
      <c r="J5" s="140" t="s">
        <v>199</v>
      </c>
      <c r="K5" s="140" t="s">
        <v>418</v>
      </c>
      <c r="L5" s="140" t="s">
        <v>199</v>
      </c>
      <c r="M5" s="140" t="s">
        <v>418</v>
      </c>
      <c r="N5" s="140" t="s">
        <v>199</v>
      </c>
      <c r="O5" s="140" t="s">
        <v>418</v>
      </c>
      <c r="P5" s="140" t="s">
        <v>199</v>
      </c>
      <c r="Q5" s="140" t="s">
        <v>418</v>
      </c>
      <c r="R5" s="140" t="s">
        <v>199</v>
      </c>
      <c r="S5" s="140" t="s">
        <v>418</v>
      </c>
      <c r="T5" s="140" t="s">
        <v>199</v>
      </c>
      <c r="U5" s="140" t="s">
        <v>418</v>
      </c>
      <c r="V5" s="140" t="s">
        <v>199</v>
      </c>
      <c r="W5" s="140" t="s">
        <v>418</v>
      </c>
      <c r="X5" s="140" t="s">
        <v>199</v>
      </c>
      <c r="Y5" s="140" t="s">
        <v>418</v>
      </c>
      <c r="Z5" s="140" t="s">
        <v>199</v>
      </c>
    </row>
    <row r="6" spans="1:27" ht="15" customHeight="1" x14ac:dyDescent="0.2">
      <c r="A6" s="14">
        <v>1</v>
      </c>
      <c r="B6" s="139" t="s">
        <v>3</v>
      </c>
      <c r="C6" s="176">
        <v>3093</v>
      </c>
      <c r="D6" s="176">
        <v>6991</v>
      </c>
      <c r="E6" s="141">
        <v>764</v>
      </c>
      <c r="F6" s="141">
        <v>1896</v>
      </c>
      <c r="G6" s="141">
        <v>385</v>
      </c>
      <c r="H6" s="141">
        <v>885</v>
      </c>
      <c r="I6" s="141">
        <v>287</v>
      </c>
      <c r="J6" s="141">
        <v>607</v>
      </c>
      <c r="K6" s="141">
        <v>124</v>
      </c>
      <c r="L6" s="141">
        <v>215</v>
      </c>
      <c r="M6" s="141">
        <v>553</v>
      </c>
      <c r="N6" s="141">
        <v>1519</v>
      </c>
      <c r="O6" s="141">
        <v>24</v>
      </c>
      <c r="P6" s="141">
        <v>35</v>
      </c>
      <c r="Q6" s="141">
        <v>298</v>
      </c>
      <c r="R6" s="141">
        <v>631</v>
      </c>
      <c r="S6" s="141">
        <v>268</v>
      </c>
      <c r="T6" s="141">
        <v>478</v>
      </c>
      <c r="U6" s="141">
        <v>130</v>
      </c>
      <c r="V6" s="141">
        <v>270</v>
      </c>
      <c r="W6" s="141">
        <v>212</v>
      </c>
      <c r="X6" s="141">
        <v>380</v>
      </c>
      <c r="Y6" s="141">
        <v>48</v>
      </c>
      <c r="Z6" s="141">
        <v>75</v>
      </c>
      <c r="AA6" s="147">
        <v>1</v>
      </c>
    </row>
    <row r="7" spans="1:27" ht="15" x14ac:dyDescent="0.2">
      <c r="A7" s="14">
        <v>2</v>
      </c>
      <c r="B7" s="139" t="s">
        <v>8</v>
      </c>
      <c r="C7" s="176">
        <v>31</v>
      </c>
      <c r="D7" s="176">
        <v>49</v>
      </c>
      <c r="E7" s="141">
        <v>3</v>
      </c>
      <c r="F7" s="141">
        <v>5</v>
      </c>
      <c r="G7" s="141">
        <v>1</v>
      </c>
      <c r="H7" s="141">
        <v>1</v>
      </c>
      <c r="I7" s="141">
        <v>5</v>
      </c>
      <c r="J7" s="141">
        <v>8</v>
      </c>
      <c r="K7" s="141">
        <v>3</v>
      </c>
      <c r="L7" s="141">
        <v>3</v>
      </c>
      <c r="M7" s="141">
        <v>6</v>
      </c>
      <c r="N7" s="141">
        <v>7</v>
      </c>
      <c r="O7" s="141" t="s">
        <v>12</v>
      </c>
      <c r="P7" s="141" t="s">
        <v>12</v>
      </c>
      <c r="Q7" s="141">
        <v>3</v>
      </c>
      <c r="R7" s="141">
        <v>7</v>
      </c>
      <c r="S7" s="141">
        <v>4</v>
      </c>
      <c r="T7" s="141">
        <v>12</v>
      </c>
      <c r="U7" s="141">
        <v>2</v>
      </c>
      <c r="V7" s="141">
        <v>2</v>
      </c>
      <c r="W7" s="141">
        <v>3</v>
      </c>
      <c r="X7" s="141">
        <v>3</v>
      </c>
      <c r="Y7" s="141">
        <v>1</v>
      </c>
      <c r="Z7" s="141">
        <v>1</v>
      </c>
      <c r="AA7" s="147">
        <v>2</v>
      </c>
    </row>
    <row r="8" spans="1:27" ht="15" x14ac:dyDescent="0.2">
      <c r="A8" s="14">
        <v>3</v>
      </c>
      <c r="B8" s="139" t="s">
        <v>9</v>
      </c>
      <c r="C8" s="177">
        <v>31</v>
      </c>
      <c r="D8" s="177">
        <v>49</v>
      </c>
      <c r="E8" s="146" t="s">
        <v>334</v>
      </c>
      <c r="F8" s="146" t="s">
        <v>335</v>
      </c>
      <c r="G8" s="146" t="s">
        <v>336</v>
      </c>
      <c r="H8" s="146" t="s">
        <v>336</v>
      </c>
      <c r="I8" s="146" t="s">
        <v>335</v>
      </c>
      <c r="J8" s="146" t="s">
        <v>337</v>
      </c>
      <c r="K8" s="146" t="s">
        <v>334</v>
      </c>
      <c r="L8" s="146" t="s">
        <v>334</v>
      </c>
      <c r="M8" s="146" t="s">
        <v>338</v>
      </c>
      <c r="N8" s="146" t="s">
        <v>339</v>
      </c>
      <c r="O8" s="146" t="s">
        <v>12</v>
      </c>
      <c r="P8" s="146" t="s">
        <v>12</v>
      </c>
      <c r="Q8" s="146" t="s">
        <v>334</v>
      </c>
      <c r="R8" s="146" t="s">
        <v>339</v>
      </c>
      <c r="S8" s="146" t="s">
        <v>340</v>
      </c>
      <c r="T8" s="146">
        <v>12</v>
      </c>
      <c r="U8" s="146" t="s">
        <v>341</v>
      </c>
      <c r="V8" s="146" t="s">
        <v>341</v>
      </c>
      <c r="W8" s="146" t="s">
        <v>334</v>
      </c>
      <c r="X8" s="146" t="s">
        <v>334</v>
      </c>
      <c r="Y8" s="146" t="s">
        <v>336</v>
      </c>
      <c r="Z8" s="146" t="s">
        <v>336</v>
      </c>
      <c r="AA8" s="147">
        <v>3</v>
      </c>
    </row>
    <row r="9" spans="1:27" ht="15" x14ac:dyDescent="0.2">
      <c r="A9" s="14">
        <v>4</v>
      </c>
      <c r="B9" s="139" t="s">
        <v>10</v>
      </c>
      <c r="C9" s="176">
        <v>328</v>
      </c>
      <c r="D9" s="176">
        <v>730</v>
      </c>
      <c r="E9" s="141">
        <v>45</v>
      </c>
      <c r="F9" s="141">
        <v>85</v>
      </c>
      <c r="G9" s="141">
        <v>36</v>
      </c>
      <c r="H9" s="141">
        <v>92</v>
      </c>
      <c r="I9" s="141">
        <v>51</v>
      </c>
      <c r="J9" s="141">
        <v>94</v>
      </c>
      <c r="K9" s="141">
        <v>16</v>
      </c>
      <c r="L9" s="141">
        <v>28</v>
      </c>
      <c r="M9" s="141">
        <v>55</v>
      </c>
      <c r="N9" s="141">
        <v>165</v>
      </c>
      <c r="O9" s="141">
        <v>1</v>
      </c>
      <c r="P9" s="141">
        <v>1</v>
      </c>
      <c r="Q9" s="141">
        <v>31</v>
      </c>
      <c r="R9" s="141">
        <v>66</v>
      </c>
      <c r="S9" s="141">
        <v>33</v>
      </c>
      <c r="T9" s="141">
        <v>82</v>
      </c>
      <c r="U9" s="141">
        <v>23</v>
      </c>
      <c r="V9" s="141">
        <v>53</v>
      </c>
      <c r="W9" s="141">
        <v>29</v>
      </c>
      <c r="X9" s="141">
        <v>54</v>
      </c>
      <c r="Y9" s="141">
        <v>8</v>
      </c>
      <c r="Z9" s="141">
        <v>10</v>
      </c>
      <c r="AA9" s="147">
        <v>4</v>
      </c>
    </row>
    <row r="10" spans="1:27" ht="15" x14ac:dyDescent="0.2">
      <c r="A10" s="14">
        <v>5</v>
      </c>
      <c r="B10" s="139" t="s">
        <v>11</v>
      </c>
      <c r="C10" s="177" t="s">
        <v>341</v>
      </c>
      <c r="D10" s="177" t="s">
        <v>334</v>
      </c>
      <c r="E10" s="146" t="s">
        <v>12</v>
      </c>
      <c r="F10" s="146" t="s">
        <v>12</v>
      </c>
      <c r="G10" s="146" t="s">
        <v>336</v>
      </c>
      <c r="H10" s="146" t="s">
        <v>336</v>
      </c>
      <c r="I10" s="146" t="s">
        <v>12</v>
      </c>
      <c r="J10" s="146" t="s">
        <v>12</v>
      </c>
      <c r="K10" s="146" t="s">
        <v>12</v>
      </c>
      <c r="L10" s="146" t="s">
        <v>12</v>
      </c>
      <c r="M10" s="146" t="s">
        <v>12</v>
      </c>
      <c r="N10" s="146" t="s">
        <v>12</v>
      </c>
      <c r="O10" s="146" t="s">
        <v>12</v>
      </c>
      <c r="P10" s="146" t="s">
        <v>12</v>
      </c>
      <c r="Q10" s="146" t="s">
        <v>12</v>
      </c>
      <c r="R10" s="146" t="s">
        <v>12</v>
      </c>
      <c r="S10" s="146" t="s">
        <v>12</v>
      </c>
      <c r="T10" s="146" t="s">
        <v>12</v>
      </c>
      <c r="U10" s="146" t="s">
        <v>12</v>
      </c>
      <c r="V10" s="146" t="s">
        <v>12</v>
      </c>
      <c r="W10" s="146" t="s">
        <v>336</v>
      </c>
      <c r="X10" s="146" t="s">
        <v>341</v>
      </c>
      <c r="Y10" s="146" t="s">
        <v>12</v>
      </c>
      <c r="Z10" s="146" t="s">
        <v>12</v>
      </c>
      <c r="AA10" s="147">
        <v>5</v>
      </c>
    </row>
    <row r="11" spans="1:27" ht="15" x14ac:dyDescent="0.2">
      <c r="A11" s="14">
        <v>6</v>
      </c>
      <c r="B11" s="139" t="s">
        <v>13</v>
      </c>
      <c r="C11" s="177">
        <v>15</v>
      </c>
      <c r="D11" s="177">
        <v>60</v>
      </c>
      <c r="E11" s="146" t="s">
        <v>341</v>
      </c>
      <c r="F11" s="146" t="s">
        <v>340</v>
      </c>
      <c r="G11" s="146" t="s">
        <v>336</v>
      </c>
      <c r="H11" s="146" t="s">
        <v>338</v>
      </c>
      <c r="I11" s="146" t="s">
        <v>335</v>
      </c>
      <c r="J11" s="146" t="s">
        <v>339</v>
      </c>
      <c r="K11" s="146" t="s">
        <v>12</v>
      </c>
      <c r="L11" s="146" t="s">
        <v>12</v>
      </c>
      <c r="M11" s="146" t="s">
        <v>335</v>
      </c>
      <c r="N11" s="146">
        <v>30</v>
      </c>
      <c r="O11" s="146" t="s">
        <v>12</v>
      </c>
      <c r="P11" s="146" t="s">
        <v>12</v>
      </c>
      <c r="Q11" s="146" t="s">
        <v>12</v>
      </c>
      <c r="R11" s="146" t="s">
        <v>12</v>
      </c>
      <c r="S11" s="146" t="s">
        <v>336</v>
      </c>
      <c r="T11" s="146" t="s">
        <v>338</v>
      </c>
      <c r="U11" s="146" t="s">
        <v>336</v>
      </c>
      <c r="V11" s="146" t="s">
        <v>339</v>
      </c>
      <c r="W11" s="146" t="s">
        <v>12</v>
      </c>
      <c r="X11" s="146" t="s">
        <v>12</v>
      </c>
      <c r="Y11" s="146" t="s">
        <v>12</v>
      </c>
      <c r="Z11" s="146" t="s">
        <v>12</v>
      </c>
      <c r="AA11" s="147">
        <v>6</v>
      </c>
    </row>
    <row r="12" spans="1:27" ht="15" x14ac:dyDescent="0.2">
      <c r="A12" s="14">
        <v>7</v>
      </c>
      <c r="B12" s="139" t="s">
        <v>14</v>
      </c>
      <c r="C12" s="177">
        <v>19</v>
      </c>
      <c r="D12" s="177">
        <v>36</v>
      </c>
      <c r="E12" s="146" t="s">
        <v>340</v>
      </c>
      <c r="F12" s="146" t="s">
        <v>337</v>
      </c>
      <c r="G12" s="146" t="s">
        <v>336</v>
      </c>
      <c r="H12" s="146" t="s">
        <v>336</v>
      </c>
      <c r="I12" s="146" t="s">
        <v>336</v>
      </c>
      <c r="J12" s="146" t="s">
        <v>336</v>
      </c>
      <c r="K12" s="146" t="s">
        <v>341</v>
      </c>
      <c r="L12" s="146" t="s">
        <v>341</v>
      </c>
      <c r="M12" s="146" t="s">
        <v>341</v>
      </c>
      <c r="N12" s="146" t="s">
        <v>341</v>
      </c>
      <c r="O12" s="146" t="s">
        <v>12</v>
      </c>
      <c r="P12" s="146" t="s">
        <v>12</v>
      </c>
      <c r="Q12" s="146" t="s">
        <v>341</v>
      </c>
      <c r="R12" s="146" t="s">
        <v>341</v>
      </c>
      <c r="S12" s="146" t="s">
        <v>336</v>
      </c>
      <c r="T12" s="146" t="s">
        <v>335</v>
      </c>
      <c r="U12" s="146" t="s">
        <v>334</v>
      </c>
      <c r="V12" s="146" t="s">
        <v>340</v>
      </c>
      <c r="W12" s="146" t="s">
        <v>334</v>
      </c>
      <c r="X12" s="146">
        <v>11</v>
      </c>
      <c r="Y12" s="146" t="s">
        <v>12</v>
      </c>
      <c r="Z12" s="146" t="s">
        <v>12</v>
      </c>
      <c r="AA12" s="147">
        <v>7</v>
      </c>
    </row>
    <row r="13" spans="1:27" ht="15" x14ac:dyDescent="0.2">
      <c r="A13" s="14">
        <v>8</v>
      </c>
      <c r="B13" s="139" t="s">
        <v>15</v>
      </c>
      <c r="C13" s="177">
        <v>29</v>
      </c>
      <c r="D13" s="177">
        <v>63</v>
      </c>
      <c r="E13" s="146" t="s">
        <v>335</v>
      </c>
      <c r="F13" s="146" t="s">
        <v>342</v>
      </c>
      <c r="G13" s="146" t="s">
        <v>340</v>
      </c>
      <c r="H13" s="146" t="s">
        <v>335</v>
      </c>
      <c r="I13" s="146" t="s">
        <v>335</v>
      </c>
      <c r="J13" s="146" t="s">
        <v>337</v>
      </c>
      <c r="K13" s="146" t="s">
        <v>341</v>
      </c>
      <c r="L13" s="146" t="s">
        <v>341</v>
      </c>
      <c r="M13" s="146" t="s">
        <v>334</v>
      </c>
      <c r="N13" s="146">
        <v>15</v>
      </c>
      <c r="O13" s="146" t="s">
        <v>12</v>
      </c>
      <c r="P13" s="146" t="s">
        <v>12</v>
      </c>
      <c r="Q13" s="146" t="s">
        <v>334</v>
      </c>
      <c r="R13" s="146" t="s">
        <v>337</v>
      </c>
      <c r="S13" s="146" t="s">
        <v>335</v>
      </c>
      <c r="T13" s="146">
        <v>13</v>
      </c>
      <c r="U13" s="146" t="s">
        <v>12</v>
      </c>
      <c r="V13" s="146" t="s">
        <v>12</v>
      </c>
      <c r="W13" s="146" t="s">
        <v>336</v>
      </c>
      <c r="X13" s="146" t="s">
        <v>341</v>
      </c>
      <c r="Y13" s="146" t="s">
        <v>336</v>
      </c>
      <c r="Z13" s="146" t="s">
        <v>336</v>
      </c>
      <c r="AA13" s="147">
        <v>8</v>
      </c>
    </row>
    <row r="14" spans="1:27" ht="15" x14ac:dyDescent="0.2">
      <c r="A14" s="14">
        <v>9</v>
      </c>
      <c r="B14" s="139" t="s">
        <v>16</v>
      </c>
      <c r="C14" s="177" t="s">
        <v>334</v>
      </c>
      <c r="D14" s="177" t="s">
        <v>340</v>
      </c>
      <c r="E14" s="146" t="s">
        <v>12</v>
      </c>
      <c r="F14" s="146" t="s">
        <v>12</v>
      </c>
      <c r="G14" s="146" t="s">
        <v>12</v>
      </c>
      <c r="H14" s="146" t="s">
        <v>12</v>
      </c>
      <c r="I14" s="146" t="s">
        <v>12</v>
      </c>
      <c r="J14" s="146" t="s">
        <v>12</v>
      </c>
      <c r="K14" s="146" t="s">
        <v>12</v>
      </c>
      <c r="L14" s="146" t="s">
        <v>12</v>
      </c>
      <c r="M14" s="146" t="s">
        <v>12</v>
      </c>
      <c r="N14" s="146" t="s">
        <v>12</v>
      </c>
      <c r="O14" s="146" t="s">
        <v>336</v>
      </c>
      <c r="P14" s="146" t="s">
        <v>336</v>
      </c>
      <c r="Q14" s="146" t="s">
        <v>12</v>
      </c>
      <c r="R14" s="146" t="s">
        <v>12</v>
      </c>
      <c r="S14" s="146" t="s">
        <v>12</v>
      </c>
      <c r="T14" s="146" t="s">
        <v>12</v>
      </c>
      <c r="U14" s="146" t="s">
        <v>336</v>
      </c>
      <c r="V14" s="146" t="s">
        <v>341</v>
      </c>
      <c r="W14" s="146" t="s">
        <v>336</v>
      </c>
      <c r="X14" s="146" t="s">
        <v>336</v>
      </c>
      <c r="Y14" s="146" t="s">
        <v>12</v>
      </c>
      <c r="Z14" s="146" t="s">
        <v>12</v>
      </c>
      <c r="AA14" s="147">
        <v>9</v>
      </c>
    </row>
    <row r="15" spans="1:27" ht="15" x14ac:dyDescent="0.2">
      <c r="A15" s="14">
        <v>10</v>
      </c>
      <c r="B15" s="139" t="s">
        <v>17</v>
      </c>
      <c r="C15" s="177" t="s">
        <v>342</v>
      </c>
      <c r="D15" s="177">
        <v>18</v>
      </c>
      <c r="E15" s="146" t="s">
        <v>12</v>
      </c>
      <c r="F15" s="146" t="s">
        <v>12</v>
      </c>
      <c r="G15" s="146" t="s">
        <v>334</v>
      </c>
      <c r="H15" s="146" t="s">
        <v>337</v>
      </c>
      <c r="I15" s="146" t="s">
        <v>12</v>
      </c>
      <c r="J15" s="146" t="s">
        <v>12</v>
      </c>
      <c r="K15" s="146" t="s">
        <v>12</v>
      </c>
      <c r="L15" s="146" t="s">
        <v>12</v>
      </c>
      <c r="M15" s="146" t="s">
        <v>334</v>
      </c>
      <c r="N15" s="146" t="s">
        <v>334</v>
      </c>
      <c r="O15" s="146" t="s">
        <v>12</v>
      </c>
      <c r="P15" s="146" t="s">
        <v>12</v>
      </c>
      <c r="Q15" s="146" t="s">
        <v>336</v>
      </c>
      <c r="R15" s="146" t="s">
        <v>335</v>
      </c>
      <c r="S15" s="146" t="s">
        <v>12</v>
      </c>
      <c r="T15" s="146" t="s">
        <v>12</v>
      </c>
      <c r="U15" s="146" t="s">
        <v>336</v>
      </c>
      <c r="V15" s="146" t="s">
        <v>336</v>
      </c>
      <c r="W15" s="146" t="s">
        <v>12</v>
      </c>
      <c r="X15" s="146" t="s">
        <v>12</v>
      </c>
      <c r="Y15" s="146" t="s">
        <v>336</v>
      </c>
      <c r="Z15" s="146" t="s">
        <v>336</v>
      </c>
      <c r="AA15" s="147">
        <v>10</v>
      </c>
    </row>
    <row r="16" spans="1:27" ht="15" x14ac:dyDescent="0.2">
      <c r="A16" s="14">
        <v>11</v>
      </c>
      <c r="B16" s="139" t="s">
        <v>18</v>
      </c>
      <c r="C16" s="177">
        <v>34</v>
      </c>
      <c r="D16" s="177">
        <v>68</v>
      </c>
      <c r="E16" s="146" t="s">
        <v>340</v>
      </c>
      <c r="F16" s="146">
        <v>13</v>
      </c>
      <c r="G16" s="146" t="s">
        <v>340</v>
      </c>
      <c r="H16" s="146" t="s">
        <v>338</v>
      </c>
      <c r="I16" s="146" t="s">
        <v>339</v>
      </c>
      <c r="J16" s="146">
        <v>12</v>
      </c>
      <c r="K16" s="146" t="s">
        <v>341</v>
      </c>
      <c r="L16" s="146" t="s">
        <v>341</v>
      </c>
      <c r="M16" s="146" t="s">
        <v>338</v>
      </c>
      <c r="N16" s="146">
        <v>13</v>
      </c>
      <c r="O16" s="146" t="s">
        <v>12</v>
      </c>
      <c r="P16" s="146" t="s">
        <v>12</v>
      </c>
      <c r="Q16" s="146" t="s">
        <v>12</v>
      </c>
      <c r="R16" s="146" t="s">
        <v>12</v>
      </c>
      <c r="S16" s="146" t="s">
        <v>341</v>
      </c>
      <c r="T16" s="146" t="s">
        <v>340</v>
      </c>
      <c r="U16" s="146" t="s">
        <v>340</v>
      </c>
      <c r="V16" s="146" t="s">
        <v>339</v>
      </c>
      <c r="W16" s="146" t="s">
        <v>340</v>
      </c>
      <c r="X16" s="146" t="s">
        <v>342</v>
      </c>
      <c r="Y16" s="146" t="s">
        <v>336</v>
      </c>
      <c r="Z16" s="146" t="s">
        <v>341</v>
      </c>
      <c r="AA16" s="147">
        <v>11</v>
      </c>
    </row>
    <row r="17" spans="1:27" ht="15" x14ac:dyDescent="0.2">
      <c r="A17" s="14">
        <v>12</v>
      </c>
      <c r="B17" s="139" t="s">
        <v>19</v>
      </c>
      <c r="C17" s="177">
        <v>15</v>
      </c>
      <c r="D17" s="177">
        <v>31</v>
      </c>
      <c r="E17" s="146" t="s">
        <v>12</v>
      </c>
      <c r="F17" s="146" t="s">
        <v>12</v>
      </c>
      <c r="G17" s="146" t="s">
        <v>336</v>
      </c>
      <c r="H17" s="146" t="s">
        <v>336</v>
      </c>
      <c r="I17" s="146" t="s">
        <v>338</v>
      </c>
      <c r="J17" s="146">
        <v>14</v>
      </c>
      <c r="K17" s="146" t="s">
        <v>12</v>
      </c>
      <c r="L17" s="146" t="s">
        <v>12</v>
      </c>
      <c r="M17" s="146" t="s">
        <v>335</v>
      </c>
      <c r="N17" s="146">
        <v>13</v>
      </c>
      <c r="O17" s="146" t="s">
        <v>12</v>
      </c>
      <c r="P17" s="146" t="s">
        <v>12</v>
      </c>
      <c r="Q17" s="146" t="s">
        <v>12</v>
      </c>
      <c r="R17" s="146" t="s">
        <v>12</v>
      </c>
      <c r="S17" s="146" t="s">
        <v>341</v>
      </c>
      <c r="T17" s="146" t="s">
        <v>341</v>
      </c>
      <c r="U17" s="146" t="s">
        <v>12</v>
      </c>
      <c r="V17" s="146" t="s">
        <v>12</v>
      </c>
      <c r="W17" s="146" t="s">
        <v>336</v>
      </c>
      <c r="X17" s="146" t="s">
        <v>336</v>
      </c>
      <c r="Y17" s="146" t="s">
        <v>12</v>
      </c>
      <c r="Z17" s="146" t="s">
        <v>12</v>
      </c>
      <c r="AA17" s="147">
        <v>12</v>
      </c>
    </row>
    <row r="18" spans="1:27" ht="15" x14ac:dyDescent="0.2">
      <c r="A18" s="14">
        <v>13</v>
      </c>
      <c r="B18" s="139" t="s">
        <v>20</v>
      </c>
      <c r="C18" s="177" t="s">
        <v>336</v>
      </c>
      <c r="D18" s="177" t="s">
        <v>338</v>
      </c>
      <c r="E18" s="146" t="s">
        <v>12</v>
      </c>
      <c r="F18" s="146" t="s">
        <v>12</v>
      </c>
      <c r="G18" s="146" t="s">
        <v>12</v>
      </c>
      <c r="H18" s="146" t="s">
        <v>12</v>
      </c>
      <c r="I18" s="146" t="s">
        <v>12</v>
      </c>
      <c r="J18" s="146" t="s">
        <v>12</v>
      </c>
      <c r="K18" s="146" t="s">
        <v>12</v>
      </c>
      <c r="L18" s="146" t="s">
        <v>12</v>
      </c>
      <c r="M18" s="146" t="s">
        <v>12</v>
      </c>
      <c r="N18" s="146" t="s">
        <v>12</v>
      </c>
      <c r="O18" s="146" t="s">
        <v>12</v>
      </c>
      <c r="P18" s="146" t="s">
        <v>12</v>
      </c>
      <c r="Q18" s="146" t="s">
        <v>12</v>
      </c>
      <c r="R18" s="146" t="s">
        <v>12</v>
      </c>
      <c r="S18" s="146" t="s">
        <v>336</v>
      </c>
      <c r="T18" s="146" t="s">
        <v>338</v>
      </c>
      <c r="U18" s="146" t="s">
        <v>12</v>
      </c>
      <c r="V18" s="146" t="s">
        <v>12</v>
      </c>
      <c r="W18" s="146" t="s">
        <v>12</v>
      </c>
      <c r="X18" s="146" t="s">
        <v>12</v>
      </c>
      <c r="Y18" s="146" t="s">
        <v>12</v>
      </c>
      <c r="Z18" s="146" t="s">
        <v>12</v>
      </c>
      <c r="AA18" s="147">
        <v>13</v>
      </c>
    </row>
    <row r="19" spans="1:27" ht="15" x14ac:dyDescent="0.2">
      <c r="A19" s="14">
        <v>14</v>
      </c>
      <c r="B19" s="139" t="s">
        <v>21</v>
      </c>
      <c r="C19" s="177">
        <v>23</v>
      </c>
      <c r="D19" s="177">
        <v>70</v>
      </c>
      <c r="E19" s="146" t="s">
        <v>12</v>
      </c>
      <c r="F19" s="146" t="s">
        <v>12</v>
      </c>
      <c r="G19" s="146" t="s">
        <v>336</v>
      </c>
      <c r="H19" s="146" t="s">
        <v>336</v>
      </c>
      <c r="I19" s="146" t="s">
        <v>335</v>
      </c>
      <c r="J19" s="146">
        <v>18</v>
      </c>
      <c r="K19" s="146" t="s">
        <v>336</v>
      </c>
      <c r="L19" s="146" t="s">
        <v>338</v>
      </c>
      <c r="M19" s="146" t="s">
        <v>340</v>
      </c>
      <c r="N19" s="146">
        <v>24</v>
      </c>
      <c r="O19" s="146" t="s">
        <v>12</v>
      </c>
      <c r="P19" s="146" t="s">
        <v>12</v>
      </c>
      <c r="Q19" s="146" t="s">
        <v>335</v>
      </c>
      <c r="R19" s="146">
        <v>13</v>
      </c>
      <c r="S19" s="146" t="s">
        <v>334</v>
      </c>
      <c r="T19" s="146" t="s">
        <v>340</v>
      </c>
      <c r="U19" s="146" t="s">
        <v>336</v>
      </c>
      <c r="V19" s="146" t="s">
        <v>336</v>
      </c>
      <c r="W19" s="146" t="s">
        <v>334</v>
      </c>
      <c r="X19" s="146" t="s">
        <v>334</v>
      </c>
      <c r="Y19" s="146" t="s">
        <v>12</v>
      </c>
      <c r="Z19" s="146" t="s">
        <v>12</v>
      </c>
      <c r="AA19" s="147">
        <v>14</v>
      </c>
    </row>
    <row r="20" spans="1:27" ht="15" x14ac:dyDescent="0.2">
      <c r="A20" s="14">
        <v>15</v>
      </c>
      <c r="B20" s="139" t="s">
        <v>22</v>
      </c>
      <c r="C20" s="177" t="s">
        <v>340</v>
      </c>
      <c r="D20" s="177">
        <v>13</v>
      </c>
      <c r="E20" s="146" t="s">
        <v>12</v>
      </c>
      <c r="F20" s="146" t="s">
        <v>12</v>
      </c>
      <c r="G20" s="146" t="s">
        <v>12</v>
      </c>
      <c r="H20" s="146" t="s">
        <v>12</v>
      </c>
      <c r="I20" s="146" t="s">
        <v>12</v>
      </c>
      <c r="J20" s="146" t="s">
        <v>12</v>
      </c>
      <c r="K20" s="146" t="s">
        <v>12</v>
      </c>
      <c r="L20" s="146" t="s">
        <v>12</v>
      </c>
      <c r="M20" s="146" t="s">
        <v>12</v>
      </c>
      <c r="N20" s="146" t="s">
        <v>12</v>
      </c>
      <c r="O20" s="146" t="s">
        <v>12</v>
      </c>
      <c r="P20" s="146" t="s">
        <v>12</v>
      </c>
      <c r="Q20" s="146" t="s">
        <v>336</v>
      </c>
      <c r="R20" s="146" t="s">
        <v>340</v>
      </c>
      <c r="S20" s="146" t="s">
        <v>341</v>
      </c>
      <c r="T20" s="146" t="s">
        <v>339</v>
      </c>
      <c r="U20" s="146" t="s">
        <v>12</v>
      </c>
      <c r="V20" s="146" t="s">
        <v>12</v>
      </c>
      <c r="W20" s="146" t="s">
        <v>336</v>
      </c>
      <c r="X20" s="146" t="s">
        <v>341</v>
      </c>
      <c r="Y20" s="146" t="s">
        <v>12</v>
      </c>
      <c r="Z20" s="146" t="s">
        <v>12</v>
      </c>
      <c r="AA20" s="147">
        <v>15</v>
      </c>
    </row>
    <row r="21" spans="1:27" ht="15" x14ac:dyDescent="0.2">
      <c r="A21" s="14">
        <v>16</v>
      </c>
      <c r="B21" s="139" t="s">
        <v>23</v>
      </c>
      <c r="C21" s="177">
        <v>29</v>
      </c>
      <c r="D21" s="177">
        <v>65</v>
      </c>
      <c r="E21" s="146" t="s">
        <v>338</v>
      </c>
      <c r="F21" s="146">
        <v>13</v>
      </c>
      <c r="G21" s="146" t="s">
        <v>340</v>
      </c>
      <c r="H21" s="146" t="s">
        <v>337</v>
      </c>
      <c r="I21" s="146" t="s">
        <v>335</v>
      </c>
      <c r="J21" s="146" t="s">
        <v>335</v>
      </c>
      <c r="K21" s="146" t="s">
        <v>12</v>
      </c>
      <c r="L21" s="146" t="s">
        <v>12</v>
      </c>
      <c r="M21" s="146" t="s">
        <v>334</v>
      </c>
      <c r="N21" s="146">
        <v>24</v>
      </c>
      <c r="O21" s="146" t="s">
        <v>12</v>
      </c>
      <c r="P21" s="146" t="s">
        <v>12</v>
      </c>
      <c r="Q21" s="146" t="s">
        <v>340</v>
      </c>
      <c r="R21" s="146" t="s">
        <v>335</v>
      </c>
      <c r="S21" s="146" t="s">
        <v>334</v>
      </c>
      <c r="T21" s="146" t="s">
        <v>334</v>
      </c>
      <c r="U21" s="146" t="s">
        <v>341</v>
      </c>
      <c r="V21" s="146" t="s">
        <v>335</v>
      </c>
      <c r="W21" s="146" t="s">
        <v>12</v>
      </c>
      <c r="X21" s="146" t="s">
        <v>12</v>
      </c>
      <c r="Y21" s="146" t="s">
        <v>341</v>
      </c>
      <c r="Z21" s="146" t="s">
        <v>341</v>
      </c>
      <c r="AA21" s="147">
        <v>16</v>
      </c>
    </row>
    <row r="22" spans="1:27" ht="15" x14ac:dyDescent="0.2">
      <c r="A22" s="14">
        <v>17</v>
      </c>
      <c r="B22" s="139" t="s">
        <v>24</v>
      </c>
      <c r="C22" s="177">
        <v>11</v>
      </c>
      <c r="D22" s="177">
        <v>23</v>
      </c>
      <c r="E22" s="146" t="s">
        <v>341</v>
      </c>
      <c r="F22" s="146" t="s">
        <v>338</v>
      </c>
      <c r="G22" s="146" t="s">
        <v>336</v>
      </c>
      <c r="H22" s="146" t="s">
        <v>336</v>
      </c>
      <c r="I22" s="146" t="s">
        <v>12</v>
      </c>
      <c r="J22" s="146" t="s">
        <v>12</v>
      </c>
      <c r="K22" s="146" t="s">
        <v>336</v>
      </c>
      <c r="L22" s="146" t="s">
        <v>334</v>
      </c>
      <c r="M22" s="146" t="s">
        <v>341</v>
      </c>
      <c r="N22" s="146" t="s">
        <v>335</v>
      </c>
      <c r="O22" s="146" t="s">
        <v>12</v>
      </c>
      <c r="P22" s="146" t="s">
        <v>12</v>
      </c>
      <c r="Q22" s="146" t="s">
        <v>341</v>
      </c>
      <c r="R22" s="146" t="s">
        <v>340</v>
      </c>
      <c r="S22" s="146" t="s">
        <v>12</v>
      </c>
      <c r="T22" s="146" t="s">
        <v>12</v>
      </c>
      <c r="U22" s="146" t="s">
        <v>341</v>
      </c>
      <c r="V22" s="146" t="s">
        <v>334</v>
      </c>
      <c r="W22" s="146" t="s">
        <v>12</v>
      </c>
      <c r="X22" s="146" t="s">
        <v>12</v>
      </c>
      <c r="Y22" s="146" t="s">
        <v>336</v>
      </c>
      <c r="Z22" s="146" t="s">
        <v>336</v>
      </c>
      <c r="AA22" s="147">
        <v>17</v>
      </c>
    </row>
    <row r="23" spans="1:27" ht="15" x14ac:dyDescent="0.2">
      <c r="A23" s="14">
        <v>18</v>
      </c>
      <c r="B23" s="139" t="s">
        <v>25</v>
      </c>
      <c r="C23" s="177">
        <v>134</v>
      </c>
      <c r="D23" s="177">
        <v>270</v>
      </c>
      <c r="E23" s="146">
        <v>22</v>
      </c>
      <c r="F23" s="146">
        <v>32</v>
      </c>
      <c r="G23" s="146">
        <v>15</v>
      </c>
      <c r="H23" s="146">
        <v>54</v>
      </c>
      <c r="I23" s="146">
        <v>17</v>
      </c>
      <c r="J23" s="146">
        <v>29</v>
      </c>
      <c r="K23" s="146" t="s">
        <v>337</v>
      </c>
      <c r="L23" s="146">
        <v>13</v>
      </c>
      <c r="M23" s="146">
        <v>22</v>
      </c>
      <c r="N23" s="146">
        <v>36</v>
      </c>
      <c r="O23" s="146" t="s">
        <v>12</v>
      </c>
      <c r="P23" s="146" t="s">
        <v>12</v>
      </c>
      <c r="Q23" s="146">
        <v>13</v>
      </c>
      <c r="R23" s="146">
        <v>25</v>
      </c>
      <c r="S23" s="146">
        <v>13</v>
      </c>
      <c r="T23" s="146">
        <v>32</v>
      </c>
      <c r="U23" s="146" t="s">
        <v>337</v>
      </c>
      <c r="V23" s="146">
        <v>23</v>
      </c>
      <c r="W23" s="146">
        <v>14</v>
      </c>
      <c r="X23" s="146">
        <v>23</v>
      </c>
      <c r="Y23" s="146" t="s">
        <v>341</v>
      </c>
      <c r="Z23" s="146" t="s">
        <v>334</v>
      </c>
      <c r="AA23" s="147">
        <v>18</v>
      </c>
    </row>
    <row r="24" spans="1:27" ht="15" x14ac:dyDescent="0.2">
      <c r="A24" s="14">
        <v>19</v>
      </c>
      <c r="B24" s="139" t="s">
        <v>26</v>
      </c>
      <c r="C24" s="176">
        <v>2734</v>
      </c>
      <c r="D24" s="176">
        <v>6212</v>
      </c>
      <c r="E24" s="141">
        <v>716</v>
      </c>
      <c r="F24" s="141">
        <v>1806</v>
      </c>
      <c r="G24" s="141">
        <v>348</v>
      </c>
      <c r="H24" s="141">
        <v>792</v>
      </c>
      <c r="I24" s="141">
        <v>231</v>
      </c>
      <c r="J24" s="141">
        <v>505</v>
      </c>
      <c r="K24" s="141">
        <v>105</v>
      </c>
      <c r="L24" s="141">
        <v>184</v>
      </c>
      <c r="M24" s="141">
        <v>492</v>
      </c>
      <c r="N24" s="141">
        <v>1347</v>
      </c>
      <c r="O24" s="141">
        <v>23</v>
      </c>
      <c r="P24" s="141">
        <v>34</v>
      </c>
      <c r="Q24" s="141">
        <v>264</v>
      </c>
      <c r="R24" s="141">
        <v>558</v>
      </c>
      <c r="S24" s="141">
        <v>231</v>
      </c>
      <c r="T24" s="141">
        <v>384</v>
      </c>
      <c r="U24" s="141">
        <v>105</v>
      </c>
      <c r="V24" s="141">
        <v>215</v>
      </c>
      <c r="W24" s="141">
        <v>180</v>
      </c>
      <c r="X24" s="141">
        <v>323</v>
      </c>
      <c r="Y24" s="141">
        <v>39</v>
      </c>
      <c r="Z24" s="141">
        <v>64</v>
      </c>
      <c r="AA24" s="147">
        <v>19</v>
      </c>
    </row>
    <row r="25" spans="1:27" ht="15" x14ac:dyDescent="0.2">
      <c r="A25" s="14">
        <v>20</v>
      </c>
      <c r="B25" s="139" t="s">
        <v>27</v>
      </c>
      <c r="C25" s="177">
        <v>390</v>
      </c>
      <c r="D25" s="177">
        <v>694</v>
      </c>
      <c r="E25" s="146">
        <v>93</v>
      </c>
      <c r="F25" s="146">
        <v>166</v>
      </c>
      <c r="G25" s="146">
        <v>50</v>
      </c>
      <c r="H25" s="146">
        <v>120</v>
      </c>
      <c r="I25" s="146">
        <v>29</v>
      </c>
      <c r="J25" s="146">
        <v>57</v>
      </c>
      <c r="K25" s="146">
        <v>17</v>
      </c>
      <c r="L25" s="146">
        <v>18</v>
      </c>
      <c r="M25" s="146">
        <v>63</v>
      </c>
      <c r="N25" s="146">
        <v>113</v>
      </c>
      <c r="O25" s="146" t="s">
        <v>336</v>
      </c>
      <c r="P25" s="146" t="s">
        <v>336</v>
      </c>
      <c r="Q25" s="146">
        <v>46</v>
      </c>
      <c r="R25" s="146">
        <v>70</v>
      </c>
      <c r="S25" s="146">
        <v>37</v>
      </c>
      <c r="T25" s="146">
        <v>50</v>
      </c>
      <c r="U25" s="146">
        <v>26</v>
      </c>
      <c r="V25" s="146">
        <v>50</v>
      </c>
      <c r="W25" s="146">
        <v>24</v>
      </c>
      <c r="X25" s="146">
        <v>43</v>
      </c>
      <c r="Y25" s="146" t="s">
        <v>340</v>
      </c>
      <c r="Z25" s="146" t="s">
        <v>338</v>
      </c>
      <c r="AA25" s="147">
        <v>20</v>
      </c>
    </row>
    <row r="26" spans="1:27" ht="15" x14ac:dyDescent="0.2">
      <c r="A26" s="14">
        <v>21</v>
      </c>
      <c r="B26" s="139" t="s">
        <v>28</v>
      </c>
      <c r="C26" s="177">
        <v>65</v>
      </c>
      <c r="D26" s="177">
        <v>226</v>
      </c>
      <c r="E26" s="146">
        <v>12</v>
      </c>
      <c r="F26" s="146">
        <v>57</v>
      </c>
      <c r="G26" s="146" t="s">
        <v>335</v>
      </c>
      <c r="H26" s="146" t="s">
        <v>338</v>
      </c>
      <c r="I26" s="146">
        <v>11</v>
      </c>
      <c r="J26" s="146">
        <v>18</v>
      </c>
      <c r="K26" s="146" t="s">
        <v>337</v>
      </c>
      <c r="L26" s="146">
        <v>18</v>
      </c>
      <c r="M26" s="146" t="s">
        <v>335</v>
      </c>
      <c r="N26" s="146">
        <v>93</v>
      </c>
      <c r="O26" s="146" t="s">
        <v>12</v>
      </c>
      <c r="P26" s="146" t="s">
        <v>12</v>
      </c>
      <c r="Q26" s="146" t="s">
        <v>337</v>
      </c>
      <c r="R26" s="146">
        <v>10</v>
      </c>
      <c r="S26" s="146" t="s">
        <v>342</v>
      </c>
      <c r="T26" s="146">
        <v>15</v>
      </c>
      <c r="U26" s="146" t="s">
        <v>334</v>
      </c>
      <c r="V26" s="146" t="s">
        <v>334</v>
      </c>
      <c r="W26" s="146" t="s">
        <v>340</v>
      </c>
      <c r="X26" s="146" t="s">
        <v>338</v>
      </c>
      <c r="Y26" s="146" t="s">
        <v>12</v>
      </c>
      <c r="Z26" s="146" t="s">
        <v>12</v>
      </c>
      <c r="AA26" s="147">
        <v>21</v>
      </c>
    </row>
    <row r="27" spans="1:27" ht="15" x14ac:dyDescent="0.2">
      <c r="A27" s="14">
        <v>22</v>
      </c>
      <c r="B27" s="139" t="s">
        <v>29</v>
      </c>
      <c r="C27" s="177">
        <v>103</v>
      </c>
      <c r="D27" s="177">
        <v>330</v>
      </c>
      <c r="E27" s="146">
        <v>20</v>
      </c>
      <c r="F27" s="146">
        <v>70</v>
      </c>
      <c r="G27" s="146">
        <v>15</v>
      </c>
      <c r="H27" s="146">
        <v>36</v>
      </c>
      <c r="I27" s="146">
        <v>12</v>
      </c>
      <c r="J27" s="146">
        <v>32</v>
      </c>
      <c r="K27" s="146">
        <v>14</v>
      </c>
      <c r="L27" s="146">
        <v>34</v>
      </c>
      <c r="M27" s="146">
        <v>19</v>
      </c>
      <c r="N27" s="146">
        <v>77</v>
      </c>
      <c r="O27" s="146" t="s">
        <v>336</v>
      </c>
      <c r="P27" s="146" t="s">
        <v>336</v>
      </c>
      <c r="Q27" s="146" t="s">
        <v>339</v>
      </c>
      <c r="R27" s="146">
        <v>45</v>
      </c>
      <c r="S27" s="146" t="s">
        <v>340</v>
      </c>
      <c r="T27" s="146" t="s">
        <v>339</v>
      </c>
      <c r="U27" s="146" t="s">
        <v>340</v>
      </c>
      <c r="V27" s="146">
        <v>15</v>
      </c>
      <c r="W27" s="146" t="s">
        <v>334</v>
      </c>
      <c r="X27" s="146" t="s">
        <v>335</v>
      </c>
      <c r="Y27" s="146" t="s">
        <v>340</v>
      </c>
      <c r="Z27" s="146" t="s">
        <v>337</v>
      </c>
      <c r="AA27" s="147">
        <v>22</v>
      </c>
    </row>
    <row r="28" spans="1:27" ht="15" x14ac:dyDescent="0.2">
      <c r="A28" s="14">
        <v>23</v>
      </c>
      <c r="B28" s="139" t="s">
        <v>30</v>
      </c>
      <c r="C28" s="177">
        <v>24</v>
      </c>
      <c r="D28" s="177">
        <v>76</v>
      </c>
      <c r="E28" s="146">
        <v>10</v>
      </c>
      <c r="F28" s="146">
        <v>10</v>
      </c>
      <c r="G28" s="146" t="s">
        <v>340</v>
      </c>
      <c r="H28" s="146">
        <v>14</v>
      </c>
      <c r="I28" s="146" t="s">
        <v>336</v>
      </c>
      <c r="J28" s="146" t="s">
        <v>336</v>
      </c>
      <c r="K28" s="146" t="s">
        <v>336</v>
      </c>
      <c r="L28" s="146" t="s">
        <v>336</v>
      </c>
      <c r="M28" s="146" t="s">
        <v>334</v>
      </c>
      <c r="N28" s="146">
        <v>45</v>
      </c>
      <c r="O28" s="146" t="s">
        <v>12</v>
      </c>
      <c r="P28" s="146" t="s">
        <v>12</v>
      </c>
      <c r="Q28" s="146" t="s">
        <v>341</v>
      </c>
      <c r="R28" s="146" t="s">
        <v>341</v>
      </c>
      <c r="S28" s="146" t="s">
        <v>341</v>
      </c>
      <c r="T28" s="146" t="s">
        <v>341</v>
      </c>
      <c r="U28" s="146" t="s">
        <v>12</v>
      </c>
      <c r="V28" s="146" t="s">
        <v>12</v>
      </c>
      <c r="W28" s="146" t="s">
        <v>336</v>
      </c>
      <c r="X28" s="146" t="s">
        <v>336</v>
      </c>
      <c r="Y28" s="146" t="s">
        <v>12</v>
      </c>
      <c r="Z28" s="146" t="s">
        <v>12</v>
      </c>
      <c r="AA28" s="147">
        <v>23</v>
      </c>
    </row>
    <row r="29" spans="1:27" ht="15" x14ac:dyDescent="0.2">
      <c r="A29" s="14">
        <v>24</v>
      </c>
      <c r="B29" s="139" t="s">
        <v>31</v>
      </c>
      <c r="C29" s="177" t="s">
        <v>341</v>
      </c>
      <c r="D29" s="177" t="s">
        <v>337</v>
      </c>
      <c r="E29" s="146" t="s">
        <v>341</v>
      </c>
      <c r="F29" s="146" t="s">
        <v>337</v>
      </c>
      <c r="G29" s="146" t="s">
        <v>12</v>
      </c>
      <c r="H29" s="146" t="s">
        <v>12</v>
      </c>
      <c r="I29" s="146" t="s">
        <v>12</v>
      </c>
      <c r="J29" s="146" t="s">
        <v>12</v>
      </c>
      <c r="K29" s="146" t="s">
        <v>12</v>
      </c>
      <c r="L29" s="146" t="s">
        <v>12</v>
      </c>
      <c r="M29" s="146" t="s">
        <v>12</v>
      </c>
      <c r="N29" s="146" t="s">
        <v>12</v>
      </c>
      <c r="O29" s="146" t="s">
        <v>12</v>
      </c>
      <c r="P29" s="146" t="s">
        <v>12</v>
      </c>
      <c r="Q29" s="146" t="s">
        <v>12</v>
      </c>
      <c r="R29" s="146" t="s">
        <v>12</v>
      </c>
      <c r="S29" s="146" t="s">
        <v>12</v>
      </c>
      <c r="T29" s="146" t="s">
        <v>12</v>
      </c>
      <c r="U29" s="146" t="s">
        <v>12</v>
      </c>
      <c r="V29" s="146" t="s">
        <v>12</v>
      </c>
      <c r="W29" s="146" t="s">
        <v>12</v>
      </c>
      <c r="X29" s="146" t="s">
        <v>12</v>
      </c>
      <c r="Y29" s="146" t="s">
        <v>12</v>
      </c>
      <c r="Z29" s="146" t="s">
        <v>12</v>
      </c>
      <c r="AA29" s="147">
        <v>24</v>
      </c>
    </row>
    <row r="30" spans="1:27" ht="15" x14ac:dyDescent="0.2">
      <c r="A30" s="14">
        <v>25</v>
      </c>
      <c r="B30" s="139" t="s">
        <v>32</v>
      </c>
      <c r="C30" s="177">
        <v>84</v>
      </c>
      <c r="D30" s="177">
        <v>119</v>
      </c>
      <c r="E30" s="146">
        <v>17</v>
      </c>
      <c r="F30" s="146">
        <v>28</v>
      </c>
      <c r="G30" s="146" t="s">
        <v>342</v>
      </c>
      <c r="H30" s="146">
        <v>11</v>
      </c>
      <c r="I30" s="146" t="s">
        <v>338</v>
      </c>
      <c r="J30" s="146" t="s">
        <v>337</v>
      </c>
      <c r="K30" s="146" t="s">
        <v>341</v>
      </c>
      <c r="L30" s="146" t="s">
        <v>341</v>
      </c>
      <c r="M30" s="146">
        <v>10</v>
      </c>
      <c r="N30" s="146">
        <v>16</v>
      </c>
      <c r="O30" s="146" t="s">
        <v>336</v>
      </c>
      <c r="P30" s="146" t="s">
        <v>336</v>
      </c>
      <c r="Q30" s="146" t="s">
        <v>342</v>
      </c>
      <c r="R30" s="146">
        <v>10</v>
      </c>
      <c r="S30" s="146">
        <v>11</v>
      </c>
      <c r="T30" s="146">
        <v>16</v>
      </c>
      <c r="U30" s="146" t="s">
        <v>335</v>
      </c>
      <c r="V30" s="146" t="s">
        <v>335</v>
      </c>
      <c r="W30" s="146">
        <v>12</v>
      </c>
      <c r="X30" s="146">
        <v>19</v>
      </c>
      <c r="Y30" s="146" t="s">
        <v>341</v>
      </c>
      <c r="Z30" s="146" t="s">
        <v>334</v>
      </c>
      <c r="AA30" s="147">
        <v>25</v>
      </c>
    </row>
    <row r="31" spans="1:27" ht="15" x14ac:dyDescent="0.2">
      <c r="A31" s="14">
        <v>26</v>
      </c>
      <c r="B31" s="139" t="s">
        <v>33</v>
      </c>
      <c r="C31" s="177">
        <v>159</v>
      </c>
      <c r="D31" s="177">
        <v>382</v>
      </c>
      <c r="E31" s="146">
        <v>90</v>
      </c>
      <c r="F31" s="146">
        <v>239</v>
      </c>
      <c r="G31" s="146">
        <v>13</v>
      </c>
      <c r="H31" s="146">
        <v>23</v>
      </c>
      <c r="I31" s="146">
        <v>13</v>
      </c>
      <c r="J31" s="146">
        <v>33</v>
      </c>
      <c r="K31" s="146" t="s">
        <v>336</v>
      </c>
      <c r="L31" s="146" t="s">
        <v>336</v>
      </c>
      <c r="M31" s="146">
        <v>13</v>
      </c>
      <c r="N31" s="146">
        <v>26</v>
      </c>
      <c r="O31" s="146" t="s">
        <v>336</v>
      </c>
      <c r="P31" s="146" t="s">
        <v>336</v>
      </c>
      <c r="Q31" s="146" t="s">
        <v>334</v>
      </c>
      <c r="R31" s="146" t="s">
        <v>340</v>
      </c>
      <c r="S31" s="146" t="s">
        <v>340</v>
      </c>
      <c r="T31" s="146" t="s">
        <v>337</v>
      </c>
      <c r="U31" s="146" t="s">
        <v>339</v>
      </c>
      <c r="V31" s="146">
        <v>22</v>
      </c>
      <c r="W31" s="146">
        <v>14</v>
      </c>
      <c r="X31" s="146">
        <v>25</v>
      </c>
      <c r="Y31" s="146" t="s">
        <v>12</v>
      </c>
      <c r="Z31" s="146" t="s">
        <v>12</v>
      </c>
      <c r="AA31" s="147">
        <v>26</v>
      </c>
    </row>
    <row r="32" spans="1:27" ht="15" x14ac:dyDescent="0.2">
      <c r="A32" s="14">
        <v>27</v>
      </c>
      <c r="B32" s="139" t="s">
        <v>34</v>
      </c>
      <c r="C32" s="177">
        <v>62</v>
      </c>
      <c r="D32" s="177">
        <v>85</v>
      </c>
      <c r="E32" s="146">
        <v>18</v>
      </c>
      <c r="F32" s="146">
        <v>29</v>
      </c>
      <c r="G32" s="146" t="s">
        <v>337</v>
      </c>
      <c r="H32" s="146" t="s">
        <v>337</v>
      </c>
      <c r="I32" s="146" t="s">
        <v>338</v>
      </c>
      <c r="J32" s="146" t="s">
        <v>337</v>
      </c>
      <c r="K32" s="146" t="s">
        <v>341</v>
      </c>
      <c r="L32" s="146" t="s">
        <v>341</v>
      </c>
      <c r="M32" s="146" t="s">
        <v>337</v>
      </c>
      <c r="N32" s="146">
        <v>11</v>
      </c>
      <c r="O32" s="146" t="s">
        <v>336</v>
      </c>
      <c r="P32" s="146" t="s">
        <v>336</v>
      </c>
      <c r="Q32" s="146" t="s">
        <v>339</v>
      </c>
      <c r="R32" s="146" t="s">
        <v>337</v>
      </c>
      <c r="S32" s="146" t="s">
        <v>339</v>
      </c>
      <c r="T32" s="146">
        <v>12</v>
      </c>
      <c r="U32" s="146" t="s">
        <v>341</v>
      </c>
      <c r="V32" s="146" t="s">
        <v>334</v>
      </c>
      <c r="W32" s="146" t="s">
        <v>341</v>
      </c>
      <c r="X32" s="146" t="s">
        <v>341</v>
      </c>
      <c r="Y32" s="146" t="s">
        <v>336</v>
      </c>
      <c r="Z32" s="146" t="s">
        <v>336</v>
      </c>
      <c r="AA32" s="147">
        <v>27</v>
      </c>
    </row>
    <row r="33" spans="1:27" ht="15" x14ac:dyDescent="0.2">
      <c r="A33" s="14">
        <v>28</v>
      </c>
      <c r="B33" s="139" t="s">
        <v>35</v>
      </c>
      <c r="C33" s="177">
        <v>259</v>
      </c>
      <c r="D33" s="177">
        <v>525</v>
      </c>
      <c r="E33" s="146">
        <v>117</v>
      </c>
      <c r="F33" s="146">
        <v>265</v>
      </c>
      <c r="G33" s="146">
        <v>35</v>
      </c>
      <c r="H33" s="146">
        <v>64</v>
      </c>
      <c r="I33" s="146">
        <v>15</v>
      </c>
      <c r="J33" s="146">
        <v>30</v>
      </c>
      <c r="K33" s="146" t="s">
        <v>335</v>
      </c>
      <c r="L33" s="146" t="s">
        <v>335</v>
      </c>
      <c r="M33" s="146">
        <v>36</v>
      </c>
      <c r="N33" s="146">
        <v>64</v>
      </c>
      <c r="O33" s="146" t="s">
        <v>12</v>
      </c>
      <c r="P33" s="146" t="s">
        <v>12</v>
      </c>
      <c r="Q33" s="146">
        <v>14</v>
      </c>
      <c r="R33" s="146">
        <v>24</v>
      </c>
      <c r="S33" s="146">
        <v>15</v>
      </c>
      <c r="T33" s="146">
        <v>21</v>
      </c>
      <c r="U33" s="146" t="s">
        <v>341</v>
      </c>
      <c r="V33" s="146">
        <v>17</v>
      </c>
      <c r="W33" s="146">
        <v>19</v>
      </c>
      <c r="X33" s="146">
        <v>32</v>
      </c>
      <c r="Y33" s="146" t="s">
        <v>336</v>
      </c>
      <c r="Z33" s="146" t="s">
        <v>334</v>
      </c>
      <c r="AA33" s="147">
        <v>28</v>
      </c>
    </row>
    <row r="34" spans="1:27" ht="15" x14ac:dyDescent="0.2">
      <c r="A34" s="14">
        <v>29</v>
      </c>
      <c r="B34" s="139" t="s">
        <v>36</v>
      </c>
      <c r="C34" s="177">
        <v>213</v>
      </c>
      <c r="D34" s="177">
        <v>286</v>
      </c>
      <c r="E34" s="146">
        <v>45</v>
      </c>
      <c r="F34" s="146">
        <v>58</v>
      </c>
      <c r="G34" s="146">
        <v>29</v>
      </c>
      <c r="H34" s="146">
        <v>38</v>
      </c>
      <c r="I34" s="146">
        <v>12</v>
      </c>
      <c r="J34" s="146">
        <v>14</v>
      </c>
      <c r="K34" s="146" t="s">
        <v>337</v>
      </c>
      <c r="L34" s="146" t="s">
        <v>342</v>
      </c>
      <c r="M34" s="146">
        <v>50</v>
      </c>
      <c r="N34" s="146">
        <v>76</v>
      </c>
      <c r="O34" s="146" t="s">
        <v>334</v>
      </c>
      <c r="P34" s="146" t="s">
        <v>334</v>
      </c>
      <c r="Q34" s="146">
        <v>16</v>
      </c>
      <c r="R34" s="146">
        <v>24</v>
      </c>
      <c r="S34" s="146">
        <v>14</v>
      </c>
      <c r="T34" s="146">
        <v>15</v>
      </c>
      <c r="U34" s="146">
        <v>11</v>
      </c>
      <c r="V34" s="146">
        <v>14</v>
      </c>
      <c r="W34" s="146">
        <v>23</v>
      </c>
      <c r="X34" s="146">
        <v>33</v>
      </c>
      <c r="Y34" s="146" t="s">
        <v>341</v>
      </c>
      <c r="Z34" s="146" t="s">
        <v>341</v>
      </c>
      <c r="AA34" s="147">
        <v>29</v>
      </c>
    </row>
    <row r="35" spans="1:27" ht="15" x14ac:dyDescent="0.2">
      <c r="A35" s="14">
        <v>30</v>
      </c>
      <c r="B35" s="139" t="s">
        <v>37</v>
      </c>
      <c r="C35" s="177">
        <v>116</v>
      </c>
      <c r="D35" s="177">
        <v>182</v>
      </c>
      <c r="E35" s="146">
        <v>22</v>
      </c>
      <c r="F35" s="146">
        <v>40</v>
      </c>
      <c r="G35" s="146">
        <v>18</v>
      </c>
      <c r="H35" s="146">
        <v>30</v>
      </c>
      <c r="I35" s="146">
        <v>13</v>
      </c>
      <c r="J35" s="146">
        <v>20</v>
      </c>
      <c r="K35" s="146" t="s">
        <v>334</v>
      </c>
      <c r="L35" s="146" t="s">
        <v>340</v>
      </c>
      <c r="M35" s="146">
        <v>17</v>
      </c>
      <c r="N35" s="146">
        <v>27</v>
      </c>
      <c r="O35" s="146" t="s">
        <v>336</v>
      </c>
      <c r="P35" s="146" t="s">
        <v>336</v>
      </c>
      <c r="Q35" s="146">
        <v>16</v>
      </c>
      <c r="R35" s="146">
        <v>24</v>
      </c>
      <c r="S35" s="146">
        <v>13</v>
      </c>
      <c r="T35" s="146">
        <v>17</v>
      </c>
      <c r="U35" s="146" t="s">
        <v>341</v>
      </c>
      <c r="V35" s="146" t="s">
        <v>334</v>
      </c>
      <c r="W35" s="146">
        <v>11</v>
      </c>
      <c r="X35" s="146">
        <v>16</v>
      </c>
      <c r="Y35" s="146" t="s">
        <v>12</v>
      </c>
      <c r="Z35" s="146" t="s">
        <v>12</v>
      </c>
      <c r="AA35" s="147">
        <v>30</v>
      </c>
    </row>
    <row r="36" spans="1:27" ht="15" x14ac:dyDescent="0.2">
      <c r="A36" s="14">
        <v>31</v>
      </c>
      <c r="B36" s="139" t="s">
        <v>38</v>
      </c>
      <c r="C36" s="177">
        <v>71</v>
      </c>
      <c r="D36" s="177">
        <v>89</v>
      </c>
      <c r="E36" s="146">
        <v>18</v>
      </c>
      <c r="F36" s="146">
        <v>20</v>
      </c>
      <c r="G36" s="146" t="s">
        <v>339</v>
      </c>
      <c r="H36" s="146" t="s">
        <v>342</v>
      </c>
      <c r="I36" s="146" t="s">
        <v>338</v>
      </c>
      <c r="J36" s="146" t="s">
        <v>342</v>
      </c>
      <c r="K36" s="146" t="s">
        <v>334</v>
      </c>
      <c r="L36" s="146" t="s">
        <v>334</v>
      </c>
      <c r="M36" s="146">
        <v>11</v>
      </c>
      <c r="N36" s="146">
        <v>15</v>
      </c>
      <c r="O36" s="146" t="s">
        <v>341</v>
      </c>
      <c r="P36" s="146" t="s">
        <v>341</v>
      </c>
      <c r="Q36" s="146" t="s">
        <v>340</v>
      </c>
      <c r="R36" s="146" t="s">
        <v>340</v>
      </c>
      <c r="S36" s="146">
        <v>10</v>
      </c>
      <c r="T36" s="146">
        <v>10</v>
      </c>
      <c r="U36" s="146" t="s">
        <v>341</v>
      </c>
      <c r="V36" s="146" t="s">
        <v>340</v>
      </c>
      <c r="W36" s="146" t="s">
        <v>335</v>
      </c>
      <c r="X36" s="146">
        <v>10</v>
      </c>
      <c r="Y36" s="146" t="s">
        <v>334</v>
      </c>
      <c r="Z36" s="146" t="s">
        <v>334</v>
      </c>
      <c r="AA36" s="147">
        <v>31</v>
      </c>
    </row>
    <row r="37" spans="1:27" ht="15" x14ac:dyDescent="0.2">
      <c r="A37" s="14">
        <v>32</v>
      </c>
      <c r="B37" s="139" t="s">
        <v>39</v>
      </c>
      <c r="C37" s="177">
        <v>144</v>
      </c>
      <c r="D37" s="177">
        <v>754</v>
      </c>
      <c r="E37" s="146">
        <v>28</v>
      </c>
      <c r="F37" s="146">
        <v>142</v>
      </c>
      <c r="G37" s="146">
        <v>21</v>
      </c>
      <c r="H37" s="146">
        <v>173</v>
      </c>
      <c r="I37" s="146">
        <v>12</v>
      </c>
      <c r="J37" s="146">
        <v>81</v>
      </c>
      <c r="K37" s="146" t="s">
        <v>335</v>
      </c>
      <c r="L37" s="146" t="s">
        <v>338</v>
      </c>
      <c r="M37" s="146">
        <v>24</v>
      </c>
      <c r="N37" s="146">
        <v>164</v>
      </c>
      <c r="O37" s="146" t="s">
        <v>336</v>
      </c>
      <c r="P37" s="146" t="s">
        <v>336</v>
      </c>
      <c r="Q37" s="146">
        <v>19</v>
      </c>
      <c r="R37" s="146">
        <v>89</v>
      </c>
      <c r="S37" s="146">
        <v>19</v>
      </c>
      <c r="T37" s="146">
        <v>62</v>
      </c>
      <c r="U37" s="146" t="s">
        <v>338</v>
      </c>
      <c r="V37" s="146" t="s">
        <v>338</v>
      </c>
      <c r="W37" s="146" t="s">
        <v>339</v>
      </c>
      <c r="X37" s="146">
        <v>28</v>
      </c>
      <c r="Y37" s="146" t="s">
        <v>341</v>
      </c>
      <c r="Z37" s="146" t="s">
        <v>341</v>
      </c>
      <c r="AA37" s="147">
        <v>32</v>
      </c>
    </row>
    <row r="38" spans="1:27" ht="15" x14ac:dyDescent="0.2">
      <c r="A38" s="14">
        <v>33</v>
      </c>
      <c r="B38" s="139" t="s">
        <v>40</v>
      </c>
      <c r="C38" s="177">
        <v>17</v>
      </c>
      <c r="D38" s="177">
        <v>288</v>
      </c>
      <c r="E38" s="146" t="s">
        <v>340</v>
      </c>
      <c r="F38" s="146">
        <v>94</v>
      </c>
      <c r="G38" s="146" t="s">
        <v>341</v>
      </c>
      <c r="H38" s="146">
        <v>23</v>
      </c>
      <c r="I38" s="146" t="s">
        <v>336</v>
      </c>
      <c r="J38" s="146">
        <v>15</v>
      </c>
      <c r="K38" s="146" t="s">
        <v>341</v>
      </c>
      <c r="L38" s="146">
        <v>23</v>
      </c>
      <c r="M38" s="146" t="s">
        <v>341</v>
      </c>
      <c r="N38" s="146">
        <v>64</v>
      </c>
      <c r="O38" s="146" t="s">
        <v>336</v>
      </c>
      <c r="P38" s="146" t="s">
        <v>335</v>
      </c>
      <c r="Q38" s="146" t="s">
        <v>336</v>
      </c>
      <c r="R38" s="146">
        <v>21</v>
      </c>
      <c r="S38" s="146" t="s">
        <v>336</v>
      </c>
      <c r="T38" s="146">
        <v>13</v>
      </c>
      <c r="U38" s="146" t="s">
        <v>336</v>
      </c>
      <c r="V38" s="146" t="s">
        <v>339</v>
      </c>
      <c r="W38" s="146" t="s">
        <v>336</v>
      </c>
      <c r="X38" s="146">
        <v>13</v>
      </c>
      <c r="Y38" s="146" t="s">
        <v>336</v>
      </c>
      <c r="Z38" s="146">
        <v>10</v>
      </c>
      <c r="AA38" s="147">
        <v>33</v>
      </c>
    </row>
    <row r="39" spans="1:27" ht="15" x14ac:dyDescent="0.2">
      <c r="A39" s="14">
        <v>34</v>
      </c>
      <c r="B39" s="139" t="s">
        <v>41</v>
      </c>
      <c r="C39" s="177">
        <v>107</v>
      </c>
      <c r="D39" s="177">
        <v>507</v>
      </c>
      <c r="E39" s="146">
        <v>16</v>
      </c>
      <c r="F39" s="146">
        <v>163</v>
      </c>
      <c r="G39" s="146">
        <v>14</v>
      </c>
      <c r="H39" s="146">
        <v>60</v>
      </c>
      <c r="I39" s="146" t="s">
        <v>342</v>
      </c>
      <c r="J39" s="146">
        <v>39</v>
      </c>
      <c r="K39" s="146" t="s">
        <v>340</v>
      </c>
      <c r="L39" s="146">
        <v>22</v>
      </c>
      <c r="M39" s="146">
        <v>15</v>
      </c>
      <c r="N39" s="146">
        <v>68</v>
      </c>
      <c r="O39" s="146" t="s">
        <v>336</v>
      </c>
      <c r="P39" s="146" t="s">
        <v>338</v>
      </c>
      <c r="Q39" s="146">
        <v>15</v>
      </c>
      <c r="R39" s="146">
        <v>73</v>
      </c>
      <c r="S39" s="146">
        <v>16</v>
      </c>
      <c r="T39" s="146">
        <v>36</v>
      </c>
      <c r="U39" s="146">
        <v>10</v>
      </c>
      <c r="V39" s="146">
        <v>19</v>
      </c>
      <c r="W39" s="146" t="s">
        <v>340</v>
      </c>
      <c r="X39" s="146">
        <v>14</v>
      </c>
      <c r="Y39" s="146" t="s">
        <v>334</v>
      </c>
      <c r="Z39" s="146" t="s">
        <v>339</v>
      </c>
      <c r="AA39" s="147">
        <v>34</v>
      </c>
    </row>
    <row r="40" spans="1:27" ht="15" x14ac:dyDescent="0.2">
      <c r="A40" s="14">
        <v>35</v>
      </c>
      <c r="B40" s="139" t="s">
        <v>42</v>
      </c>
      <c r="C40" s="177">
        <v>218</v>
      </c>
      <c r="D40" s="177">
        <v>387</v>
      </c>
      <c r="E40" s="146">
        <v>45</v>
      </c>
      <c r="F40" s="146">
        <v>89</v>
      </c>
      <c r="G40" s="146">
        <v>25</v>
      </c>
      <c r="H40" s="146">
        <v>37</v>
      </c>
      <c r="I40" s="146">
        <v>20</v>
      </c>
      <c r="J40" s="146">
        <v>43</v>
      </c>
      <c r="K40" s="146" t="s">
        <v>339</v>
      </c>
      <c r="L40" s="146">
        <v>11</v>
      </c>
      <c r="M40" s="146">
        <v>55</v>
      </c>
      <c r="N40" s="146">
        <v>104</v>
      </c>
      <c r="O40" s="146" t="s">
        <v>341</v>
      </c>
      <c r="P40" s="146" t="s">
        <v>341</v>
      </c>
      <c r="Q40" s="146">
        <v>22</v>
      </c>
      <c r="R40" s="146">
        <v>35</v>
      </c>
      <c r="S40" s="146">
        <v>13</v>
      </c>
      <c r="T40" s="146">
        <v>24</v>
      </c>
      <c r="U40" s="146" t="s">
        <v>335</v>
      </c>
      <c r="V40" s="146">
        <v>11</v>
      </c>
      <c r="W40" s="146">
        <v>20</v>
      </c>
      <c r="X40" s="146">
        <v>27</v>
      </c>
      <c r="Y40" s="146" t="s">
        <v>340</v>
      </c>
      <c r="Z40" s="146" t="s">
        <v>340</v>
      </c>
      <c r="AA40" s="147">
        <v>35</v>
      </c>
    </row>
    <row r="41" spans="1:27" ht="15" x14ac:dyDescent="0.2">
      <c r="A41" s="14">
        <v>36</v>
      </c>
      <c r="B41" s="139" t="s">
        <v>43</v>
      </c>
      <c r="C41" s="177">
        <v>79</v>
      </c>
      <c r="D41" s="177">
        <v>337</v>
      </c>
      <c r="E41" s="146">
        <v>14</v>
      </c>
      <c r="F41" s="146">
        <v>88</v>
      </c>
      <c r="G41" s="146">
        <v>13</v>
      </c>
      <c r="H41" s="146">
        <v>31</v>
      </c>
      <c r="I41" s="146" t="s">
        <v>335</v>
      </c>
      <c r="J41" s="146">
        <v>12</v>
      </c>
      <c r="K41" s="146" t="s">
        <v>341</v>
      </c>
      <c r="L41" s="146" t="s">
        <v>334</v>
      </c>
      <c r="M41" s="146">
        <v>21</v>
      </c>
      <c r="N41" s="146">
        <v>145</v>
      </c>
      <c r="O41" s="146" t="s">
        <v>12</v>
      </c>
      <c r="P41" s="146" t="s">
        <v>12</v>
      </c>
      <c r="Q41" s="146" t="s">
        <v>342</v>
      </c>
      <c r="R41" s="146">
        <v>23</v>
      </c>
      <c r="S41" s="146" t="s">
        <v>337</v>
      </c>
      <c r="T41" s="146">
        <v>24</v>
      </c>
      <c r="U41" s="146" t="s">
        <v>336</v>
      </c>
      <c r="V41" s="146" t="s">
        <v>336</v>
      </c>
      <c r="W41" s="146" t="s">
        <v>335</v>
      </c>
      <c r="X41" s="146" t="s">
        <v>342</v>
      </c>
      <c r="Y41" s="146" t="s">
        <v>336</v>
      </c>
      <c r="Z41" s="146" t="s">
        <v>336</v>
      </c>
      <c r="AA41" s="147">
        <v>36</v>
      </c>
    </row>
    <row r="42" spans="1:27" ht="15" x14ac:dyDescent="0.2">
      <c r="A42" s="14">
        <v>37</v>
      </c>
      <c r="B42" s="139" t="s">
        <v>44</v>
      </c>
      <c r="C42" s="177">
        <v>87</v>
      </c>
      <c r="D42" s="177">
        <v>265</v>
      </c>
      <c r="E42" s="146">
        <v>17</v>
      </c>
      <c r="F42" s="146">
        <v>44</v>
      </c>
      <c r="G42" s="146">
        <v>13</v>
      </c>
      <c r="H42" s="146">
        <v>30</v>
      </c>
      <c r="I42" s="146">
        <v>10</v>
      </c>
      <c r="J42" s="146">
        <v>28</v>
      </c>
      <c r="K42" s="146" t="s">
        <v>336</v>
      </c>
      <c r="L42" s="146" t="s">
        <v>336</v>
      </c>
      <c r="M42" s="146">
        <v>21</v>
      </c>
      <c r="N42" s="146">
        <v>96</v>
      </c>
      <c r="O42" s="146" t="s">
        <v>334</v>
      </c>
      <c r="P42" s="146" t="s">
        <v>335</v>
      </c>
      <c r="Q42" s="146" t="s">
        <v>337</v>
      </c>
      <c r="R42" s="146">
        <v>21</v>
      </c>
      <c r="S42" s="146" t="s">
        <v>335</v>
      </c>
      <c r="T42" s="146" t="s">
        <v>335</v>
      </c>
      <c r="U42" s="146" t="s">
        <v>334</v>
      </c>
      <c r="V42" s="146">
        <v>18</v>
      </c>
      <c r="W42" s="146" t="s">
        <v>335</v>
      </c>
      <c r="X42" s="146">
        <v>15</v>
      </c>
      <c r="Y42" s="146" t="s">
        <v>336</v>
      </c>
      <c r="Z42" s="146" t="s">
        <v>341</v>
      </c>
      <c r="AA42" s="147">
        <v>37</v>
      </c>
    </row>
    <row r="43" spans="1:27" ht="15" x14ac:dyDescent="0.2">
      <c r="A43" s="14">
        <v>38</v>
      </c>
      <c r="B43" s="139" t="s">
        <v>45</v>
      </c>
      <c r="C43" s="177">
        <v>190</v>
      </c>
      <c r="D43" s="177">
        <v>276</v>
      </c>
      <c r="E43" s="146">
        <v>35</v>
      </c>
      <c r="F43" s="146">
        <v>83</v>
      </c>
      <c r="G43" s="146">
        <v>25</v>
      </c>
      <c r="H43" s="146">
        <v>30</v>
      </c>
      <c r="I43" s="146">
        <v>20</v>
      </c>
      <c r="J43" s="146">
        <v>25</v>
      </c>
      <c r="K43" s="146" t="s">
        <v>342</v>
      </c>
      <c r="L43" s="146" t="s">
        <v>342</v>
      </c>
      <c r="M43" s="146">
        <v>35</v>
      </c>
      <c r="N43" s="146">
        <v>49</v>
      </c>
      <c r="O43" s="146" t="s">
        <v>12</v>
      </c>
      <c r="P43" s="146" t="s">
        <v>12</v>
      </c>
      <c r="Q43" s="146">
        <v>27</v>
      </c>
      <c r="R43" s="146">
        <v>38</v>
      </c>
      <c r="S43" s="146">
        <v>18</v>
      </c>
      <c r="T43" s="146">
        <v>18</v>
      </c>
      <c r="U43" s="146" t="s">
        <v>338</v>
      </c>
      <c r="V43" s="146" t="s">
        <v>338</v>
      </c>
      <c r="W43" s="146">
        <v>12</v>
      </c>
      <c r="X43" s="146">
        <v>15</v>
      </c>
      <c r="Y43" s="146" t="s">
        <v>334</v>
      </c>
      <c r="Z43" s="146" t="s">
        <v>334</v>
      </c>
      <c r="AA43" s="147">
        <v>38</v>
      </c>
    </row>
    <row r="44" spans="1:27" ht="15" x14ac:dyDescent="0.2">
      <c r="A44" s="14">
        <v>39</v>
      </c>
      <c r="B44" s="139" t="s">
        <v>46</v>
      </c>
      <c r="C44" s="177">
        <v>343</v>
      </c>
      <c r="D44" s="177">
        <v>394</v>
      </c>
      <c r="E44" s="146">
        <v>93</v>
      </c>
      <c r="F44" s="146">
        <v>113</v>
      </c>
      <c r="G44" s="146">
        <v>42</v>
      </c>
      <c r="H44" s="146">
        <v>49</v>
      </c>
      <c r="I44" s="146">
        <v>30</v>
      </c>
      <c r="J44" s="146">
        <v>32</v>
      </c>
      <c r="K44" s="146">
        <v>11</v>
      </c>
      <c r="L44" s="146">
        <v>12</v>
      </c>
      <c r="M44" s="146">
        <v>84</v>
      </c>
      <c r="N44" s="146">
        <v>94</v>
      </c>
      <c r="O44" s="146" t="s">
        <v>340</v>
      </c>
      <c r="P44" s="146" t="s">
        <v>340</v>
      </c>
      <c r="Q44" s="146">
        <v>31</v>
      </c>
      <c r="R44" s="146">
        <v>33</v>
      </c>
      <c r="S44" s="146">
        <v>24</v>
      </c>
      <c r="T44" s="146">
        <v>27</v>
      </c>
      <c r="U44" s="146" t="s">
        <v>342</v>
      </c>
      <c r="V44" s="146">
        <v>11</v>
      </c>
      <c r="W44" s="146" t="s">
        <v>337</v>
      </c>
      <c r="X44" s="146">
        <v>10</v>
      </c>
      <c r="Y44" s="146" t="s">
        <v>339</v>
      </c>
      <c r="Z44" s="146" t="s">
        <v>342</v>
      </c>
      <c r="AA44" s="147">
        <v>39</v>
      </c>
    </row>
    <row r="45" spans="1:27" ht="15" x14ac:dyDescent="0.2">
      <c r="A45" s="147">
        <v>40</v>
      </c>
      <c r="B45" s="139" t="s">
        <v>47</v>
      </c>
      <c r="C45" s="177" t="s">
        <v>336</v>
      </c>
      <c r="D45" s="177" t="s">
        <v>341</v>
      </c>
      <c r="E45" s="146" t="s">
        <v>12</v>
      </c>
      <c r="F45" s="146" t="s">
        <v>12</v>
      </c>
      <c r="G45" s="146" t="s">
        <v>12</v>
      </c>
      <c r="H45" s="146" t="s">
        <v>12</v>
      </c>
      <c r="I45" s="146" t="s">
        <v>12</v>
      </c>
      <c r="J45" s="146" t="s">
        <v>12</v>
      </c>
      <c r="K45" s="146" t="s">
        <v>12</v>
      </c>
      <c r="L45" s="146" t="s">
        <v>12</v>
      </c>
      <c r="M45" s="146" t="s">
        <v>12</v>
      </c>
      <c r="N45" s="146" t="s">
        <v>12</v>
      </c>
      <c r="O45" s="146" t="s">
        <v>12</v>
      </c>
      <c r="P45" s="146" t="s">
        <v>12</v>
      </c>
      <c r="Q45" s="146" t="s">
        <v>12</v>
      </c>
      <c r="R45" s="146" t="s">
        <v>12</v>
      </c>
      <c r="S45" s="146" t="s">
        <v>336</v>
      </c>
      <c r="T45" s="146" t="s">
        <v>341</v>
      </c>
      <c r="U45" s="146" t="s">
        <v>12</v>
      </c>
      <c r="V45" s="146" t="s">
        <v>12</v>
      </c>
      <c r="W45" s="146" t="s">
        <v>12</v>
      </c>
      <c r="X45" s="146" t="s">
        <v>12</v>
      </c>
      <c r="Y45" s="146" t="s">
        <v>12</v>
      </c>
      <c r="Z45" s="146" t="s">
        <v>12</v>
      </c>
      <c r="AA45" s="147">
        <v>40</v>
      </c>
    </row>
  </sheetData>
  <mergeCells count="16">
    <mergeCell ref="B1:T1"/>
    <mergeCell ref="Y4:Z4"/>
    <mergeCell ref="U4:V4"/>
    <mergeCell ref="W4:X4"/>
    <mergeCell ref="M4:N4"/>
    <mergeCell ref="O4:P4"/>
    <mergeCell ref="Q4:R4"/>
    <mergeCell ref="S4:T4"/>
    <mergeCell ref="B4:B5"/>
    <mergeCell ref="C4:D4"/>
    <mergeCell ref="E4:F4"/>
    <mergeCell ref="G4:H4"/>
    <mergeCell ref="I4:J4"/>
    <mergeCell ref="K4:L4"/>
    <mergeCell ref="B3:Z3"/>
    <mergeCell ref="B2:N2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4"/>
  <sheetViews>
    <sheetView showGridLines="0" workbookViewId="0">
      <selection activeCell="M3" sqref="M3"/>
    </sheetView>
  </sheetViews>
  <sheetFormatPr baseColWidth="10" defaultColWidth="11.42578125" defaultRowHeight="12.75" x14ac:dyDescent="0.2"/>
  <cols>
    <col min="1" max="1" width="51.7109375" style="3" customWidth="1"/>
    <col min="2" max="2" width="14.85546875" style="1" bestFit="1" customWidth="1"/>
    <col min="3" max="3" width="14.28515625" style="1" bestFit="1" customWidth="1"/>
    <col min="4" max="4" width="14.85546875" style="1" bestFit="1" customWidth="1"/>
    <col min="5" max="5" width="14.28515625" style="1" bestFit="1" customWidth="1"/>
    <col min="6" max="6" width="14.85546875" style="1" bestFit="1" customWidth="1"/>
    <col min="7" max="7" width="14.28515625" style="1" bestFit="1" customWidth="1"/>
    <col min="8" max="8" width="14.85546875" style="1" bestFit="1" customWidth="1"/>
    <col min="9" max="9" width="14.28515625" style="1" bestFit="1" customWidth="1"/>
    <col min="10" max="10" width="14.85546875" style="1" bestFit="1" customWidth="1"/>
    <col min="11" max="11" width="14.28515625" style="1" bestFit="1" customWidth="1"/>
    <col min="12" max="16384" width="11.42578125" style="1"/>
  </cols>
  <sheetData>
    <row r="1" spans="1:11" ht="15" x14ac:dyDescent="0.25">
      <c r="A1" s="212" t="s">
        <v>244</v>
      </c>
      <c r="B1" s="212"/>
      <c r="C1" s="212"/>
      <c r="D1" s="207"/>
      <c r="E1" s="207"/>
      <c r="F1" s="207"/>
      <c r="G1" s="207"/>
      <c r="H1" s="207"/>
      <c r="I1" s="207"/>
      <c r="J1" s="207"/>
      <c r="K1" s="207"/>
    </row>
    <row r="2" spans="1:11" ht="15" x14ac:dyDescent="0.25">
      <c r="A2" s="212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ht="15" x14ac:dyDescent="0.25">
      <c r="A3" s="208" t="s">
        <v>343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ht="15" customHeight="1" x14ac:dyDescent="0.2">
      <c r="A4" s="210"/>
      <c r="B4" s="217" t="s">
        <v>3</v>
      </c>
      <c r="C4" s="217"/>
      <c r="D4" s="211" t="s">
        <v>245</v>
      </c>
      <c r="E4" s="211"/>
      <c r="F4" s="211" t="s">
        <v>246</v>
      </c>
      <c r="G4" s="211"/>
      <c r="H4" s="211" t="s">
        <v>247</v>
      </c>
      <c r="I4" s="211"/>
      <c r="J4" s="211" t="s">
        <v>248</v>
      </c>
      <c r="K4" s="211"/>
    </row>
    <row r="5" spans="1:11" ht="15" x14ac:dyDescent="0.2">
      <c r="A5" s="210"/>
      <c r="B5" s="176" t="s">
        <v>249</v>
      </c>
      <c r="C5" s="176" t="s">
        <v>199</v>
      </c>
      <c r="D5" s="141" t="s">
        <v>249</v>
      </c>
      <c r="E5" s="141" t="s">
        <v>199</v>
      </c>
      <c r="F5" s="141" t="s">
        <v>249</v>
      </c>
      <c r="G5" s="141" t="s">
        <v>199</v>
      </c>
      <c r="H5" s="141" t="s">
        <v>249</v>
      </c>
      <c r="I5" s="141" t="s">
        <v>199</v>
      </c>
      <c r="J5" s="141" t="s">
        <v>249</v>
      </c>
      <c r="K5" s="141" t="s">
        <v>199</v>
      </c>
    </row>
    <row r="6" spans="1:11" ht="15" customHeight="1" x14ac:dyDescent="0.2">
      <c r="A6" s="139" t="s">
        <v>3</v>
      </c>
      <c r="B6" s="176">
        <v>4878</v>
      </c>
      <c r="C6" s="176">
        <v>41192</v>
      </c>
      <c r="D6" s="141">
        <v>4305</v>
      </c>
      <c r="E6" s="141">
        <v>9640</v>
      </c>
      <c r="F6" s="141">
        <v>461</v>
      </c>
      <c r="G6" s="141">
        <v>9219</v>
      </c>
      <c r="H6" s="141">
        <v>95</v>
      </c>
      <c r="I6" s="141">
        <v>9228</v>
      </c>
      <c r="J6" s="141">
        <v>17</v>
      </c>
      <c r="K6" s="141">
        <v>13105</v>
      </c>
    </row>
    <row r="7" spans="1:11" ht="15" x14ac:dyDescent="0.2">
      <c r="A7" s="139" t="s">
        <v>8</v>
      </c>
      <c r="B7" s="176">
        <v>99</v>
      </c>
      <c r="C7" s="176">
        <v>247</v>
      </c>
      <c r="D7" s="141">
        <v>96</v>
      </c>
      <c r="E7" s="141">
        <v>203</v>
      </c>
      <c r="F7" s="141">
        <v>3</v>
      </c>
      <c r="G7" s="141">
        <v>44</v>
      </c>
      <c r="H7" s="141" t="s">
        <v>12</v>
      </c>
      <c r="I7" s="141" t="s">
        <v>12</v>
      </c>
      <c r="J7" s="141" t="s">
        <v>12</v>
      </c>
      <c r="K7" s="141" t="s">
        <v>12</v>
      </c>
    </row>
    <row r="8" spans="1:11" ht="15" x14ac:dyDescent="0.2">
      <c r="A8" s="139" t="s">
        <v>9</v>
      </c>
      <c r="B8" s="177">
        <v>99</v>
      </c>
      <c r="C8" s="177">
        <v>247</v>
      </c>
      <c r="D8" s="146">
        <v>96</v>
      </c>
      <c r="E8" s="146">
        <v>203</v>
      </c>
      <c r="F8" s="146">
        <v>3</v>
      </c>
      <c r="G8" s="146">
        <v>44</v>
      </c>
      <c r="H8" s="146" t="s">
        <v>12</v>
      </c>
      <c r="I8" s="146" t="s">
        <v>12</v>
      </c>
      <c r="J8" s="146" t="s">
        <v>12</v>
      </c>
      <c r="K8" s="146" t="s">
        <v>12</v>
      </c>
    </row>
    <row r="9" spans="1:11" ht="15" x14ac:dyDescent="0.2">
      <c r="A9" s="139" t="s">
        <v>10</v>
      </c>
      <c r="B9" s="176">
        <v>623</v>
      </c>
      <c r="C9" s="176">
        <v>15116</v>
      </c>
      <c r="D9" s="141">
        <v>466</v>
      </c>
      <c r="E9" s="141">
        <v>1297</v>
      </c>
      <c r="F9" s="141">
        <v>127</v>
      </c>
      <c r="G9" s="141">
        <v>2750</v>
      </c>
      <c r="H9" s="141">
        <v>22</v>
      </c>
      <c r="I9" s="141">
        <v>2614</v>
      </c>
      <c r="J9" s="141">
        <v>8</v>
      </c>
      <c r="K9" s="141">
        <v>8455</v>
      </c>
    </row>
    <row r="10" spans="1:11" ht="15" x14ac:dyDescent="0.2">
      <c r="A10" s="139" t="s">
        <v>11</v>
      </c>
      <c r="B10" s="177">
        <v>4</v>
      </c>
      <c r="C10" s="177">
        <v>47</v>
      </c>
      <c r="D10" s="146">
        <v>2</v>
      </c>
      <c r="E10" s="146">
        <v>14</v>
      </c>
      <c r="F10" s="146">
        <v>2</v>
      </c>
      <c r="G10" s="146">
        <v>33</v>
      </c>
      <c r="H10" s="146" t="s">
        <v>12</v>
      </c>
      <c r="I10" s="146" t="s">
        <v>12</v>
      </c>
      <c r="J10" s="146" t="s">
        <v>12</v>
      </c>
      <c r="K10" s="146" t="s">
        <v>12</v>
      </c>
    </row>
    <row r="11" spans="1:11" ht="15" x14ac:dyDescent="0.2">
      <c r="A11" s="139" t="s">
        <v>13</v>
      </c>
      <c r="B11" s="177">
        <v>20</v>
      </c>
      <c r="C11" s="177">
        <v>1794</v>
      </c>
      <c r="D11" s="146">
        <v>11</v>
      </c>
      <c r="E11" s="146">
        <v>40</v>
      </c>
      <c r="F11" s="146">
        <v>6</v>
      </c>
      <c r="G11" s="146">
        <v>148</v>
      </c>
      <c r="H11" s="146">
        <v>1</v>
      </c>
      <c r="I11" s="146">
        <v>83</v>
      </c>
      <c r="J11" s="146">
        <v>2</v>
      </c>
      <c r="K11" s="146">
        <v>1523</v>
      </c>
    </row>
    <row r="12" spans="1:11" ht="15" x14ac:dyDescent="0.2">
      <c r="A12" s="139" t="s">
        <v>14</v>
      </c>
      <c r="B12" s="177">
        <v>27</v>
      </c>
      <c r="C12" s="177">
        <v>97</v>
      </c>
      <c r="D12" s="146">
        <v>24</v>
      </c>
      <c r="E12" s="146">
        <v>28</v>
      </c>
      <c r="F12" s="146">
        <v>3</v>
      </c>
      <c r="G12" s="146">
        <v>69</v>
      </c>
      <c r="H12" s="146" t="s">
        <v>12</v>
      </c>
      <c r="I12" s="146" t="s">
        <v>12</v>
      </c>
      <c r="J12" s="146" t="s">
        <v>12</v>
      </c>
      <c r="K12" s="146" t="s">
        <v>12</v>
      </c>
    </row>
    <row r="13" spans="1:11" ht="15" x14ac:dyDescent="0.2">
      <c r="A13" s="139" t="s">
        <v>15</v>
      </c>
      <c r="B13" s="177">
        <v>58</v>
      </c>
      <c r="C13" s="177">
        <v>458</v>
      </c>
      <c r="D13" s="146">
        <v>45</v>
      </c>
      <c r="E13" s="146">
        <v>141</v>
      </c>
      <c r="F13" s="146">
        <v>13</v>
      </c>
      <c r="G13" s="146">
        <v>317</v>
      </c>
      <c r="H13" s="146" t="s">
        <v>12</v>
      </c>
      <c r="I13" s="146" t="s">
        <v>12</v>
      </c>
      <c r="J13" s="146" t="s">
        <v>12</v>
      </c>
      <c r="K13" s="146" t="s">
        <v>12</v>
      </c>
    </row>
    <row r="14" spans="1:11" ht="15" x14ac:dyDescent="0.2">
      <c r="A14" s="139" t="s">
        <v>16</v>
      </c>
      <c r="B14" s="177">
        <v>2</v>
      </c>
      <c r="C14" s="177">
        <v>106</v>
      </c>
      <c r="D14" s="146">
        <v>1</v>
      </c>
      <c r="E14" s="146">
        <v>5</v>
      </c>
      <c r="F14" s="146" t="s">
        <v>12</v>
      </c>
      <c r="G14" s="146" t="s">
        <v>12</v>
      </c>
      <c r="H14" s="146">
        <v>1</v>
      </c>
      <c r="I14" s="146">
        <v>101</v>
      </c>
      <c r="J14" s="146" t="s">
        <v>12</v>
      </c>
      <c r="K14" s="146" t="s">
        <v>12</v>
      </c>
    </row>
    <row r="15" spans="1:11" ht="15" x14ac:dyDescent="0.2">
      <c r="A15" s="139" t="s">
        <v>17</v>
      </c>
      <c r="B15" s="177">
        <v>16</v>
      </c>
      <c r="C15" s="177">
        <v>605</v>
      </c>
      <c r="D15" s="146">
        <v>12</v>
      </c>
      <c r="E15" s="146">
        <v>20</v>
      </c>
      <c r="F15" s="146">
        <v>3</v>
      </c>
      <c r="G15" s="146">
        <v>72</v>
      </c>
      <c r="H15" s="146" t="s">
        <v>12</v>
      </c>
      <c r="I15" s="146" t="s">
        <v>12</v>
      </c>
      <c r="J15" s="146">
        <v>1</v>
      </c>
      <c r="K15" s="146">
        <v>513</v>
      </c>
    </row>
    <row r="16" spans="1:11" ht="15" x14ac:dyDescent="0.2">
      <c r="A16" s="139" t="s">
        <v>18</v>
      </c>
      <c r="B16" s="177">
        <v>58</v>
      </c>
      <c r="C16" s="177">
        <v>1049</v>
      </c>
      <c r="D16" s="146">
        <v>41</v>
      </c>
      <c r="E16" s="146">
        <v>141</v>
      </c>
      <c r="F16" s="146">
        <v>14</v>
      </c>
      <c r="G16" s="146">
        <v>285</v>
      </c>
      <c r="H16" s="146">
        <v>2</v>
      </c>
      <c r="I16" s="146">
        <v>222</v>
      </c>
      <c r="J16" s="146">
        <v>1</v>
      </c>
      <c r="K16" s="146">
        <v>401</v>
      </c>
    </row>
    <row r="17" spans="1:11" ht="15" x14ac:dyDescent="0.2">
      <c r="A17" s="139" t="s">
        <v>19</v>
      </c>
      <c r="B17" s="177">
        <v>21</v>
      </c>
      <c r="C17" s="177">
        <v>667</v>
      </c>
      <c r="D17" s="146">
        <v>11</v>
      </c>
      <c r="E17" s="146">
        <v>29</v>
      </c>
      <c r="F17" s="146">
        <v>7</v>
      </c>
      <c r="G17" s="146">
        <v>212</v>
      </c>
      <c r="H17" s="146">
        <v>3</v>
      </c>
      <c r="I17" s="146">
        <v>426</v>
      </c>
      <c r="J17" s="146" t="s">
        <v>12</v>
      </c>
      <c r="K17" s="146" t="s">
        <v>12</v>
      </c>
    </row>
    <row r="18" spans="1:11" ht="15" x14ac:dyDescent="0.2">
      <c r="A18" s="139" t="s">
        <v>20</v>
      </c>
      <c r="B18" s="177">
        <v>4</v>
      </c>
      <c r="C18" s="177">
        <v>284</v>
      </c>
      <c r="D18" s="146">
        <v>1</v>
      </c>
      <c r="E18" s="146">
        <v>1</v>
      </c>
      <c r="F18" s="146">
        <v>2</v>
      </c>
      <c r="G18" s="146">
        <v>49</v>
      </c>
      <c r="H18" s="146">
        <v>1</v>
      </c>
      <c r="I18" s="146">
        <v>234</v>
      </c>
      <c r="J18" s="146" t="s">
        <v>12</v>
      </c>
      <c r="K18" s="146" t="s">
        <v>12</v>
      </c>
    </row>
    <row r="19" spans="1:11" ht="15" x14ac:dyDescent="0.2">
      <c r="A19" s="139" t="s">
        <v>21</v>
      </c>
      <c r="B19" s="177">
        <v>32</v>
      </c>
      <c r="C19" s="177">
        <v>2791</v>
      </c>
      <c r="D19" s="146">
        <v>19</v>
      </c>
      <c r="E19" s="146">
        <v>59</v>
      </c>
      <c r="F19" s="146">
        <v>10</v>
      </c>
      <c r="G19" s="146">
        <v>184</v>
      </c>
      <c r="H19" s="146">
        <v>1</v>
      </c>
      <c r="I19" s="146">
        <v>146</v>
      </c>
      <c r="J19" s="146">
        <v>2</v>
      </c>
      <c r="K19" s="146">
        <v>2402</v>
      </c>
    </row>
    <row r="20" spans="1:11" ht="15" x14ac:dyDescent="0.2">
      <c r="A20" s="139" t="s">
        <v>22</v>
      </c>
      <c r="B20" s="177">
        <v>8</v>
      </c>
      <c r="C20" s="177">
        <v>2728</v>
      </c>
      <c r="D20" s="146">
        <v>4</v>
      </c>
      <c r="E20" s="146">
        <v>10</v>
      </c>
      <c r="F20" s="146">
        <v>3</v>
      </c>
      <c r="G20" s="146">
        <v>84</v>
      </c>
      <c r="H20" s="146" t="s">
        <v>12</v>
      </c>
      <c r="I20" s="146" t="s">
        <v>12</v>
      </c>
      <c r="J20" s="146">
        <v>1</v>
      </c>
      <c r="K20" s="146">
        <v>2634</v>
      </c>
    </row>
    <row r="21" spans="1:11" ht="15" x14ac:dyDescent="0.2">
      <c r="A21" s="139" t="s">
        <v>23</v>
      </c>
      <c r="B21" s="177">
        <v>60</v>
      </c>
      <c r="C21" s="177">
        <v>1449</v>
      </c>
      <c r="D21" s="146">
        <v>52</v>
      </c>
      <c r="E21" s="146">
        <v>138</v>
      </c>
      <c r="F21" s="146">
        <v>4</v>
      </c>
      <c r="G21" s="146">
        <v>63</v>
      </c>
      <c r="H21" s="146">
        <v>3</v>
      </c>
      <c r="I21" s="146">
        <v>266</v>
      </c>
      <c r="J21" s="146">
        <v>1</v>
      </c>
      <c r="K21" s="146">
        <v>982</v>
      </c>
    </row>
    <row r="22" spans="1:11" ht="15" x14ac:dyDescent="0.2">
      <c r="A22" s="139" t="s">
        <v>24</v>
      </c>
      <c r="B22" s="177">
        <v>17</v>
      </c>
      <c r="C22" s="177">
        <v>319</v>
      </c>
      <c r="D22" s="146">
        <v>12</v>
      </c>
      <c r="E22" s="146">
        <v>44</v>
      </c>
      <c r="F22" s="146">
        <v>4</v>
      </c>
      <c r="G22" s="146">
        <v>97</v>
      </c>
      <c r="H22" s="146">
        <v>1</v>
      </c>
      <c r="I22" s="146">
        <v>178</v>
      </c>
      <c r="J22" s="146" t="s">
        <v>12</v>
      </c>
      <c r="K22" s="146" t="s">
        <v>12</v>
      </c>
    </row>
    <row r="23" spans="1:11" ht="15" x14ac:dyDescent="0.2">
      <c r="A23" s="139" t="s">
        <v>25</v>
      </c>
      <c r="B23" s="177">
        <v>296</v>
      </c>
      <c r="C23" s="177">
        <v>2722</v>
      </c>
      <c r="D23" s="146">
        <v>231</v>
      </c>
      <c r="E23" s="146">
        <v>627</v>
      </c>
      <c r="F23" s="146">
        <v>56</v>
      </c>
      <c r="G23" s="146">
        <v>1137</v>
      </c>
      <c r="H23" s="146">
        <v>9</v>
      </c>
      <c r="I23" s="146">
        <v>958</v>
      </c>
      <c r="J23" s="146" t="s">
        <v>12</v>
      </c>
      <c r="K23" s="146" t="s">
        <v>12</v>
      </c>
    </row>
    <row r="24" spans="1:11" ht="15" x14ac:dyDescent="0.2">
      <c r="A24" s="139" t="s">
        <v>26</v>
      </c>
      <c r="B24" s="176">
        <v>4156</v>
      </c>
      <c r="C24" s="176">
        <v>25829</v>
      </c>
      <c r="D24" s="141">
        <v>3743</v>
      </c>
      <c r="E24" s="141">
        <v>8140</v>
      </c>
      <c r="F24" s="141">
        <v>331</v>
      </c>
      <c r="G24" s="141">
        <v>6425</v>
      </c>
      <c r="H24" s="141">
        <v>73</v>
      </c>
      <c r="I24" s="141">
        <v>6614</v>
      </c>
      <c r="J24" s="141">
        <v>9</v>
      </c>
      <c r="K24" s="141">
        <v>4650</v>
      </c>
    </row>
    <row r="25" spans="1:11" ht="15" x14ac:dyDescent="0.2">
      <c r="A25" s="139" t="s">
        <v>27</v>
      </c>
      <c r="B25" s="177">
        <v>702</v>
      </c>
      <c r="C25" s="177">
        <v>3045</v>
      </c>
      <c r="D25" s="146">
        <v>640</v>
      </c>
      <c r="E25" s="146">
        <v>1502</v>
      </c>
      <c r="F25" s="146">
        <v>57</v>
      </c>
      <c r="G25" s="146">
        <v>1203</v>
      </c>
      <c r="H25" s="146">
        <v>5</v>
      </c>
      <c r="I25" s="146">
        <v>340</v>
      </c>
      <c r="J25" s="146" t="s">
        <v>12</v>
      </c>
      <c r="K25" s="146" t="s">
        <v>12</v>
      </c>
    </row>
    <row r="26" spans="1:11" ht="15" x14ac:dyDescent="0.2">
      <c r="A26" s="139" t="s">
        <v>28</v>
      </c>
      <c r="B26" s="177">
        <v>107</v>
      </c>
      <c r="C26" s="177">
        <v>1084</v>
      </c>
      <c r="D26" s="146">
        <v>91</v>
      </c>
      <c r="E26" s="146">
        <v>243</v>
      </c>
      <c r="F26" s="146">
        <v>12</v>
      </c>
      <c r="G26" s="146">
        <v>293</v>
      </c>
      <c r="H26" s="146">
        <v>3</v>
      </c>
      <c r="I26" s="146">
        <v>269</v>
      </c>
      <c r="J26" s="146">
        <v>1</v>
      </c>
      <c r="K26" s="146">
        <v>279</v>
      </c>
    </row>
    <row r="27" spans="1:11" ht="15" x14ac:dyDescent="0.2">
      <c r="A27" s="139" t="s">
        <v>29</v>
      </c>
      <c r="B27" s="177">
        <v>165</v>
      </c>
      <c r="C27" s="177">
        <v>1130</v>
      </c>
      <c r="D27" s="146">
        <v>139</v>
      </c>
      <c r="E27" s="146">
        <v>521</v>
      </c>
      <c r="F27" s="146">
        <v>24</v>
      </c>
      <c r="G27" s="146">
        <v>418</v>
      </c>
      <c r="H27" s="146">
        <v>2</v>
      </c>
      <c r="I27" s="146">
        <v>191</v>
      </c>
      <c r="J27" s="146" t="s">
        <v>12</v>
      </c>
      <c r="K27" s="146" t="s">
        <v>12</v>
      </c>
    </row>
    <row r="28" spans="1:11" ht="15" x14ac:dyDescent="0.2">
      <c r="A28" s="139" t="s">
        <v>30</v>
      </c>
      <c r="B28" s="177">
        <v>40</v>
      </c>
      <c r="C28" s="177">
        <v>214</v>
      </c>
      <c r="D28" s="146">
        <v>36</v>
      </c>
      <c r="E28" s="146">
        <v>59</v>
      </c>
      <c r="F28" s="146">
        <v>3</v>
      </c>
      <c r="G28" s="146">
        <v>95</v>
      </c>
      <c r="H28" s="146">
        <v>1</v>
      </c>
      <c r="I28" s="146">
        <v>60</v>
      </c>
      <c r="J28" s="146" t="s">
        <v>12</v>
      </c>
      <c r="K28" s="146" t="s">
        <v>12</v>
      </c>
    </row>
    <row r="29" spans="1:11" ht="15" x14ac:dyDescent="0.2">
      <c r="A29" s="139" t="s">
        <v>31</v>
      </c>
      <c r="B29" s="177">
        <v>9</v>
      </c>
      <c r="C29" s="177">
        <v>154</v>
      </c>
      <c r="D29" s="146">
        <v>8</v>
      </c>
      <c r="E29" s="146">
        <v>20</v>
      </c>
      <c r="F29" s="146" t="s">
        <v>12</v>
      </c>
      <c r="G29" s="146" t="s">
        <v>12</v>
      </c>
      <c r="H29" s="146">
        <v>1</v>
      </c>
      <c r="I29" s="146">
        <v>134</v>
      </c>
      <c r="J29" s="146" t="s">
        <v>12</v>
      </c>
      <c r="K29" s="146" t="s">
        <v>12</v>
      </c>
    </row>
    <row r="30" spans="1:11" ht="15" x14ac:dyDescent="0.2">
      <c r="A30" s="139" t="s">
        <v>32</v>
      </c>
      <c r="B30" s="177">
        <v>194</v>
      </c>
      <c r="C30" s="177">
        <v>581</v>
      </c>
      <c r="D30" s="146">
        <v>184</v>
      </c>
      <c r="E30" s="146">
        <v>373</v>
      </c>
      <c r="F30" s="146">
        <v>9</v>
      </c>
      <c r="G30" s="146">
        <v>155</v>
      </c>
      <c r="H30" s="146">
        <v>1</v>
      </c>
      <c r="I30" s="146">
        <v>53</v>
      </c>
      <c r="J30" s="146" t="s">
        <v>12</v>
      </c>
      <c r="K30" s="146" t="s">
        <v>12</v>
      </c>
    </row>
    <row r="31" spans="1:11" ht="15" x14ac:dyDescent="0.2">
      <c r="A31" s="139" t="s">
        <v>33</v>
      </c>
      <c r="B31" s="177">
        <v>268</v>
      </c>
      <c r="C31" s="177">
        <v>3910</v>
      </c>
      <c r="D31" s="146">
        <v>222</v>
      </c>
      <c r="E31" s="146">
        <v>650</v>
      </c>
      <c r="F31" s="146">
        <v>35</v>
      </c>
      <c r="G31" s="146">
        <v>763</v>
      </c>
      <c r="H31" s="146">
        <v>8</v>
      </c>
      <c r="I31" s="146">
        <v>771</v>
      </c>
      <c r="J31" s="146">
        <v>3</v>
      </c>
      <c r="K31" s="146">
        <v>1726</v>
      </c>
    </row>
    <row r="32" spans="1:11" ht="15" x14ac:dyDescent="0.2">
      <c r="A32" s="139" t="s">
        <v>34</v>
      </c>
      <c r="B32" s="177">
        <v>93</v>
      </c>
      <c r="C32" s="177">
        <v>194</v>
      </c>
      <c r="D32" s="146">
        <v>89</v>
      </c>
      <c r="E32" s="146">
        <v>135</v>
      </c>
      <c r="F32" s="146">
        <v>4</v>
      </c>
      <c r="G32" s="146">
        <v>59</v>
      </c>
      <c r="H32" s="146" t="s">
        <v>12</v>
      </c>
      <c r="I32" s="146" t="s">
        <v>12</v>
      </c>
      <c r="J32" s="146" t="s">
        <v>12</v>
      </c>
      <c r="K32" s="146" t="s">
        <v>12</v>
      </c>
    </row>
    <row r="33" spans="1:11" ht="15" x14ac:dyDescent="0.2">
      <c r="A33" s="139" t="s">
        <v>35</v>
      </c>
      <c r="B33" s="177">
        <v>423</v>
      </c>
      <c r="C33" s="177">
        <v>2983</v>
      </c>
      <c r="D33" s="146">
        <v>351</v>
      </c>
      <c r="E33" s="146">
        <v>975</v>
      </c>
      <c r="F33" s="146">
        <v>66</v>
      </c>
      <c r="G33" s="146">
        <v>1216</v>
      </c>
      <c r="H33" s="146">
        <v>5</v>
      </c>
      <c r="I33" s="146">
        <v>389</v>
      </c>
      <c r="J33" s="146">
        <v>1</v>
      </c>
      <c r="K33" s="146">
        <v>403</v>
      </c>
    </row>
    <row r="34" spans="1:11" ht="15" x14ac:dyDescent="0.2">
      <c r="A34" s="139" t="s">
        <v>36</v>
      </c>
      <c r="B34" s="177">
        <v>457</v>
      </c>
      <c r="C34" s="177">
        <v>814</v>
      </c>
      <c r="D34" s="146">
        <v>451</v>
      </c>
      <c r="E34" s="146">
        <v>734</v>
      </c>
      <c r="F34" s="146">
        <v>6</v>
      </c>
      <c r="G34" s="146">
        <v>80</v>
      </c>
      <c r="H34" s="146" t="s">
        <v>12</v>
      </c>
      <c r="I34" s="146" t="s">
        <v>12</v>
      </c>
      <c r="J34" s="146" t="s">
        <v>12</v>
      </c>
      <c r="K34" s="146" t="s">
        <v>12</v>
      </c>
    </row>
    <row r="35" spans="1:11" ht="15" x14ac:dyDescent="0.2">
      <c r="A35" s="139" t="s">
        <v>37</v>
      </c>
      <c r="B35" s="177">
        <v>214</v>
      </c>
      <c r="C35" s="177">
        <v>898</v>
      </c>
      <c r="D35" s="146">
        <v>189</v>
      </c>
      <c r="E35" s="146">
        <v>405</v>
      </c>
      <c r="F35" s="146">
        <v>23</v>
      </c>
      <c r="G35" s="146">
        <v>375</v>
      </c>
      <c r="H35" s="146">
        <v>2</v>
      </c>
      <c r="I35" s="146">
        <v>118</v>
      </c>
      <c r="J35" s="146" t="s">
        <v>12</v>
      </c>
      <c r="K35" s="146" t="s">
        <v>12</v>
      </c>
    </row>
    <row r="36" spans="1:11" ht="15" x14ac:dyDescent="0.2">
      <c r="A36" s="139" t="s">
        <v>38</v>
      </c>
      <c r="B36" s="177">
        <v>176</v>
      </c>
      <c r="C36" s="177">
        <v>419</v>
      </c>
      <c r="D36" s="146">
        <v>168</v>
      </c>
      <c r="E36" s="146">
        <v>273</v>
      </c>
      <c r="F36" s="146">
        <v>8</v>
      </c>
      <c r="G36" s="146">
        <v>146</v>
      </c>
      <c r="H36" s="146" t="s">
        <v>12</v>
      </c>
      <c r="I36" s="146" t="s">
        <v>12</v>
      </c>
      <c r="J36" s="146" t="s">
        <v>12</v>
      </c>
      <c r="K36" s="146" t="s">
        <v>12</v>
      </c>
    </row>
    <row r="37" spans="1:11" ht="15" x14ac:dyDescent="0.2">
      <c r="A37" s="139" t="s">
        <v>39</v>
      </c>
      <c r="B37" s="177">
        <v>267</v>
      </c>
      <c r="C37" s="177">
        <v>2657</v>
      </c>
      <c r="D37" s="146">
        <v>222</v>
      </c>
      <c r="E37" s="146">
        <v>449</v>
      </c>
      <c r="F37" s="146">
        <v>25</v>
      </c>
      <c r="G37" s="146">
        <v>485</v>
      </c>
      <c r="H37" s="146">
        <v>20</v>
      </c>
      <c r="I37" s="146">
        <v>1723</v>
      </c>
      <c r="J37" s="146" t="s">
        <v>12</v>
      </c>
      <c r="K37" s="146" t="s">
        <v>12</v>
      </c>
    </row>
    <row r="38" spans="1:11" ht="15" x14ac:dyDescent="0.2">
      <c r="A38" s="139" t="s">
        <v>40</v>
      </c>
      <c r="B38" s="177">
        <v>16</v>
      </c>
      <c r="C38" s="177">
        <v>1940</v>
      </c>
      <c r="D38" s="146">
        <v>2</v>
      </c>
      <c r="E38" s="146">
        <v>15</v>
      </c>
      <c r="F38" s="146">
        <v>4</v>
      </c>
      <c r="G38" s="146">
        <v>102</v>
      </c>
      <c r="H38" s="146">
        <v>9</v>
      </c>
      <c r="I38" s="146">
        <v>765</v>
      </c>
      <c r="J38" s="146">
        <v>1</v>
      </c>
      <c r="K38" s="146">
        <v>1058</v>
      </c>
    </row>
    <row r="39" spans="1:11" ht="15" x14ac:dyDescent="0.2">
      <c r="A39" s="139" t="s">
        <v>41</v>
      </c>
      <c r="B39" s="177">
        <v>125</v>
      </c>
      <c r="C39" s="177">
        <v>1353</v>
      </c>
      <c r="D39" s="146">
        <v>111</v>
      </c>
      <c r="E39" s="146">
        <v>165</v>
      </c>
      <c r="F39" s="146">
        <v>7</v>
      </c>
      <c r="G39" s="146">
        <v>139</v>
      </c>
      <c r="H39" s="146">
        <v>6</v>
      </c>
      <c r="I39" s="146">
        <v>728</v>
      </c>
      <c r="J39" s="146">
        <v>1</v>
      </c>
      <c r="K39" s="146">
        <v>321</v>
      </c>
    </row>
    <row r="40" spans="1:11" ht="15" x14ac:dyDescent="0.2">
      <c r="A40" s="139" t="s">
        <v>42</v>
      </c>
      <c r="B40" s="177">
        <v>339</v>
      </c>
      <c r="C40" s="177">
        <v>1126</v>
      </c>
      <c r="D40" s="146">
        <v>325</v>
      </c>
      <c r="E40" s="146">
        <v>768</v>
      </c>
      <c r="F40" s="146">
        <v>13</v>
      </c>
      <c r="G40" s="146">
        <v>184</v>
      </c>
      <c r="H40" s="146">
        <v>1</v>
      </c>
      <c r="I40" s="146">
        <v>174</v>
      </c>
      <c r="J40" s="146" t="s">
        <v>12</v>
      </c>
      <c r="K40" s="146" t="s">
        <v>12</v>
      </c>
    </row>
    <row r="41" spans="1:11" ht="15" x14ac:dyDescent="0.2">
      <c r="A41" s="139" t="s">
        <v>43</v>
      </c>
      <c r="B41" s="177">
        <v>61</v>
      </c>
      <c r="C41" s="177">
        <v>1662</v>
      </c>
      <c r="D41" s="146">
        <v>45</v>
      </c>
      <c r="E41" s="146">
        <v>99</v>
      </c>
      <c r="F41" s="146">
        <v>10</v>
      </c>
      <c r="G41" s="146">
        <v>208</v>
      </c>
      <c r="H41" s="146">
        <v>4</v>
      </c>
      <c r="I41" s="146">
        <v>492</v>
      </c>
      <c r="J41" s="146">
        <v>2</v>
      </c>
      <c r="K41" s="146">
        <v>863</v>
      </c>
    </row>
    <row r="42" spans="1:11" ht="15" x14ac:dyDescent="0.2">
      <c r="A42" s="139" t="s">
        <v>44</v>
      </c>
      <c r="B42" s="177">
        <v>153</v>
      </c>
      <c r="C42" s="177">
        <v>722</v>
      </c>
      <c r="D42" s="146">
        <v>136</v>
      </c>
      <c r="E42" s="146">
        <v>219</v>
      </c>
      <c r="F42" s="146">
        <v>14</v>
      </c>
      <c r="G42" s="146">
        <v>269</v>
      </c>
      <c r="H42" s="146">
        <v>3</v>
      </c>
      <c r="I42" s="146">
        <v>234</v>
      </c>
      <c r="J42" s="146" t="s">
        <v>12</v>
      </c>
      <c r="K42" s="146" t="s">
        <v>12</v>
      </c>
    </row>
    <row r="43" spans="1:11" ht="15" x14ac:dyDescent="0.2">
      <c r="A43" s="139" t="s">
        <v>45</v>
      </c>
      <c r="B43" s="177">
        <v>346</v>
      </c>
      <c r="C43" s="177">
        <v>896</v>
      </c>
      <c r="D43" s="146">
        <v>334</v>
      </c>
      <c r="E43" s="146">
        <v>535</v>
      </c>
      <c r="F43" s="146">
        <v>10</v>
      </c>
      <c r="G43" s="146">
        <v>188</v>
      </c>
      <c r="H43" s="146">
        <v>2</v>
      </c>
      <c r="I43" s="146">
        <v>173</v>
      </c>
      <c r="J43" s="146" t="s">
        <v>12</v>
      </c>
      <c r="K43" s="146" t="s">
        <v>12</v>
      </c>
    </row>
    <row r="44" spans="1:11" ht="15" x14ac:dyDescent="0.2">
      <c r="A44" s="139" t="s">
        <v>47</v>
      </c>
      <c r="B44" s="177">
        <v>1</v>
      </c>
      <c r="C44" s="177">
        <v>47</v>
      </c>
      <c r="D44" s="146" t="s">
        <v>12</v>
      </c>
      <c r="E44" s="146" t="s">
        <v>12</v>
      </c>
      <c r="F44" s="146">
        <v>1</v>
      </c>
      <c r="G44" s="146">
        <v>47</v>
      </c>
      <c r="H44" s="146" t="s">
        <v>12</v>
      </c>
      <c r="I44" s="146" t="s">
        <v>12</v>
      </c>
      <c r="J44" s="146" t="s">
        <v>12</v>
      </c>
      <c r="K44" s="146" t="s">
        <v>12</v>
      </c>
    </row>
  </sheetData>
  <mergeCells count="9">
    <mergeCell ref="A1:K1"/>
    <mergeCell ref="A2:K2"/>
    <mergeCell ref="A3:K3"/>
    <mergeCell ref="H4:I4"/>
    <mergeCell ref="J4:K4"/>
    <mergeCell ref="A4:A5"/>
    <mergeCell ref="B4:C4"/>
    <mergeCell ref="D4:E4"/>
    <mergeCell ref="F4:G4"/>
  </mergeCells>
  <pageMargins left="0.25" right="0.25" top="0.75" bottom="0.75" header="0.3" footer="0.3"/>
  <pageSetup paperSize="9" scale="62" orientation="landscape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46"/>
  <sheetViews>
    <sheetView showGridLines="0" workbookViewId="0">
      <selection activeCell="B5" sqref="B5:B6"/>
    </sheetView>
  </sheetViews>
  <sheetFormatPr baseColWidth="10" defaultColWidth="11.42578125" defaultRowHeight="12.75" x14ac:dyDescent="0.2"/>
  <cols>
    <col min="1" max="1" width="4.140625" style="1" customWidth="1"/>
    <col min="2" max="2" width="51.7109375" style="3" customWidth="1"/>
    <col min="3" max="3" width="16.5703125" style="1" bestFit="1" customWidth="1"/>
    <col min="4" max="4" width="21.85546875" style="1" bestFit="1" customWidth="1"/>
    <col min="5" max="5" width="16.5703125" style="1" bestFit="1" customWidth="1"/>
    <col min="6" max="6" width="21.85546875" style="1" bestFit="1" customWidth="1"/>
    <col min="7" max="7" width="16.5703125" style="1" bestFit="1" customWidth="1"/>
    <col min="8" max="8" width="21.85546875" style="1" bestFit="1" customWidth="1"/>
    <col min="9" max="9" width="16.5703125" style="1" bestFit="1" customWidth="1"/>
    <col min="10" max="10" width="21.85546875" style="1" bestFit="1" customWidth="1"/>
    <col min="11" max="11" width="16.5703125" style="1" bestFit="1" customWidth="1"/>
    <col min="12" max="12" width="21.85546875" style="1" bestFit="1" customWidth="1"/>
    <col min="13" max="13" width="16.5703125" style="1" bestFit="1" customWidth="1"/>
    <col min="14" max="14" width="21.85546875" style="1" bestFit="1" customWidth="1"/>
    <col min="15" max="15" width="16.5703125" style="1" bestFit="1" customWidth="1"/>
    <col min="16" max="16" width="21.85546875" style="1" bestFit="1" customWidth="1"/>
    <col min="17" max="17" width="16.5703125" style="1" bestFit="1" customWidth="1"/>
    <col min="18" max="18" width="21.85546875" style="1" bestFit="1" customWidth="1"/>
    <col min="19" max="19" width="16.5703125" style="1" bestFit="1" customWidth="1"/>
    <col min="20" max="20" width="21.85546875" style="1" bestFit="1" customWidth="1"/>
    <col min="21" max="21" width="16.5703125" style="1" bestFit="1" customWidth="1"/>
    <col min="22" max="22" width="21.85546875" style="1" bestFit="1" customWidth="1"/>
    <col min="23" max="23" width="16.5703125" style="1" bestFit="1" customWidth="1"/>
    <col min="24" max="24" width="21.85546875" style="1" bestFit="1" customWidth="1"/>
    <col min="25" max="25" width="16.5703125" style="1" bestFit="1" customWidth="1"/>
    <col min="26" max="26" width="21.85546875" style="1" bestFit="1" customWidth="1"/>
    <col min="27" max="27" width="4.7109375" style="1" customWidth="1"/>
    <col min="28" max="16384" width="11.42578125" style="1"/>
  </cols>
  <sheetData>
    <row r="1" spans="1:27" ht="15" x14ac:dyDescent="0.25">
      <c r="B1" s="212" t="s">
        <v>250</v>
      </c>
      <c r="C1" s="212"/>
      <c r="D1" s="207"/>
      <c r="E1" s="207"/>
      <c r="F1" s="207"/>
      <c r="G1" s="207"/>
      <c r="H1" s="207"/>
      <c r="I1" s="207"/>
      <c r="J1" s="207"/>
      <c r="K1" s="207"/>
      <c r="L1" s="207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</row>
    <row r="2" spans="1:27" ht="15" x14ac:dyDescent="0.25">
      <c r="B2" s="212" t="s">
        <v>251</v>
      </c>
      <c r="C2" s="212"/>
      <c r="D2" s="207"/>
      <c r="E2" s="207"/>
      <c r="F2" s="207"/>
      <c r="G2" s="207"/>
      <c r="H2" s="207"/>
      <c r="I2" s="207"/>
      <c r="J2" s="207"/>
      <c r="K2" s="207"/>
      <c r="L2" s="207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</row>
    <row r="3" spans="1:27" ht="15" x14ac:dyDescent="0.25">
      <c r="B3" s="212" t="s">
        <v>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148"/>
      <c r="S3" s="148"/>
      <c r="T3" s="148"/>
      <c r="U3" s="148"/>
      <c r="V3" s="148"/>
      <c r="W3" s="148"/>
      <c r="X3" s="148"/>
      <c r="Y3" s="148"/>
      <c r="Z3" s="148"/>
    </row>
    <row r="4" spans="1:27" x14ac:dyDescent="0.2">
      <c r="B4" s="208" t="s">
        <v>344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</row>
    <row r="5" spans="1:27" ht="15" customHeight="1" x14ac:dyDescent="0.2">
      <c r="B5" s="210"/>
      <c r="C5" s="217" t="s">
        <v>3</v>
      </c>
      <c r="D5" s="217"/>
      <c r="E5" s="213" t="s">
        <v>176</v>
      </c>
      <c r="F5" s="213"/>
      <c r="G5" s="213" t="s">
        <v>177</v>
      </c>
      <c r="H5" s="213"/>
      <c r="I5" s="213" t="s">
        <v>178</v>
      </c>
      <c r="J5" s="213"/>
      <c r="K5" s="213" t="s">
        <v>179</v>
      </c>
      <c r="L5" s="213"/>
      <c r="M5" s="213" t="s">
        <v>180</v>
      </c>
      <c r="N5" s="213"/>
      <c r="O5" s="213" t="s">
        <v>181</v>
      </c>
      <c r="P5" s="213"/>
      <c r="Q5" s="213" t="s">
        <v>182</v>
      </c>
      <c r="R5" s="213"/>
      <c r="S5" s="213" t="s">
        <v>183</v>
      </c>
      <c r="T5" s="213"/>
      <c r="U5" s="213" t="s">
        <v>184</v>
      </c>
      <c r="V5" s="213"/>
      <c r="W5" s="213" t="s">
        <v>185</v>
      </c>
      <c r="X5" s="213"/>
      <c r="Y5" s="213" t="s">
        <v>186</v>
      </c>
      <c r="Z5" s="213"/>
    </row>
    <row r="6" spans="1:27" ht="15" x14ac:dyDescent="0.2">
      <c r="B6" s="210"/>
      <c r="C6" s="179" t="s">
        <v>418</v>
      </c>
      <c r="D6" s="179" t="s">
        <v>268</v>
      </c>
      <c r="E6" s="140" t="s">
        <v>418</v>
      </c>
      <c r="F6" s="140" t="s">
        <v>268</v>
      </c>
      <c r="G6" s="140" t="s">
        <v>418</v>
      </c>
      <c r="H6" s="140" t="s">
        <v>268</v>
      </c>
      <c r="I6" s="140" t="s">
        <v>418</v>
      </c>
      <c r="J6" s="140" t="s">
        <v>268</v>
      </c>
      <c r="K6" s="140" t="s">
        <v>418</v>
      </c>
      <c r="L6" s="140" t="s">
        <v>268</v>
      </c>
      <c r="M6" s="140" t="s">
        <v>418</v>
      </c>
      <c r="N6" s="140" t="s">
        <v>268</v>
      </c>
      <c r="O6" s="140" t="s">
        <v>418</v>
      </c>
      <c r="P6" s="140" t="s">
        <v>268</v>
      </c>
      <c r="Q6" s="140" t="s">
        <v>418</v>
      </c>
      <c r="R6" s="140" t="s">
        <v>268</v>
      </c>
      <c r="S6" s="140" t="s">
        <v>418</v>
      </c>
      <c r="T6" s="140" t="s">
        <v>268</v>
      </c>
      <c r="U6" s="140" t="s">
        <v>418</v>
      </c>
      <c r="V6" s="140" t="s">
        <v>268</v>
      </c>
      <c r="W6" s="140" t="s">
        <v>418</v>
      </c>
      <c r="X6" s="140" t="s">
        <v>268</v>
      </c>
      <c r="Y6" s="140" t="s">
        <v>418</v>
      </c>
      <c r="Z6" s="140" t="s">
        <v>268</v>
      </c>
    </row>
    <row r="7" spans="1:27" ht="15" customHeight="1" x14ac:dyDescent="0.2">
      <c r="A7" s="14">
        <v>1</v>
      </c>
      <c r="B7" s="139" t="s">
        <v>3</v>
      </c>
      <c r="C7" s="176">
        <v>5497</v>
      </c>
      <c r="D7" s="176">
        <v>33846</v>
      </c>
      <c r="E7" s="141">
        <v>1356</v>
      </c>
      <c r="F7" s="141">
        <v>8998</v>
      </c>
      <c r="G7" s="141">
        <v>717</v>
      </c>
      <c r="H7" s="141">
        <v>2876</v>
      </c>
      <c r="I7" s="141">
        <v>492</v>
      </c>
      <c r="J7" s="141">
        <v>2800</v>
      </c>
      <c r="K7" s="141">
        <v>238</v>
      </c>
      <c r="L7" s="141">
        <v>779</v>
      </c>
      <c r="M7" s="141">
        <v>959</v>
      </c>
      <c r="N7" s="141">
        <v>8086</v>
      </c>
      <c r="O7" s="141">
        <v>39</v>
      </c>
      <c r="P7" s="141">
        <v>41</v>
      </c>
      <c r="Q7" s="141">
        <v>509</v>
      </c>
      <c r="R7" s="141">
        <v>4597</v>
      </c>
      <c r="S7" s="141">
        <v>486</v>
      </c>
      <c r="T7" s="141">
        <v>1805</v>
      </c>
      <c r="U7" s="141">
        <v>227</v>
      </c>
      <c r="V7" s="141">
        <v>2355</v>
      </c>
      <c r="W7" s="141">
        <v>389</v>
      </c>
      <c r="X7" s="141">
        <v>1394</v>
      </c>
      <c r="Y7" s="141">
        <v>85</v>
      </c>
      <c r="Z7" s="141">
        <v>115</v>
      </c>
      <c r="AA7" s="147">
        <v>1</v>
      </c>
    </row>
    <row r="8" spans="1:27" ht="15" x14ac:dyDescent="0.2">
      <c r="A8" s="14">
        <v>2</v>
      </c>
      <c r="B8" s="139" t="s">
        <v>8</v>
      </c>
      <c r="C8" s="176">
        <v>106</v>
      </c>
      <c r="D8" s="176">
        <v>224</v>
      </c>
      <c r="E8" s="141">
        <v>10</v>
      </c>
      <c r="F8" s="141">
        <v>19</v>
      </c>
      <c r="G8" s="141">
        <v>6</v>
      </c>
      <c r="H8" s="141">
        <v>12</v>
      </c>
      <c r="I8" s="141">
        <v>16</v>
      </c>
      <c r="J8" s="141">
        <v>32</v>
      </c>
      <c r="K8" s="141">
        <v>14</v>
      </c>
      <c r="L8" s="141">
        <v>16</v>
      </c>
      <c r="M8" s="141">
        <v>13</v>
      </c>
      <c r="N8" s="141">
        <v>26</v>
      </c>
      <c r="O8" s="141">
        <v>1</v>
      </c>
      <c r="P8" s="141">
        <v>1</v>
      </c>
      <c r="Q8" s="141">
        <v>12</v>
      </c>
      <c r="R8" s="141">
        <v>27</v>
      </c>
      <c r="S8" s="141">
        <v>10</v>
      </c>
      <c r="T8" s="141">
        <v>42</v>
      </c>
      <c r="U8" s="141">
        <v>8</v>
      </c>
      <c r="V8" s="141">
        <v>17</v>
      </c>
      <c r="W8" s="141">
        <v>10</v>
      </c>
      <c r="X8" s="141">
        <v>22</v>
      </c>
      <c r="Y8" s="141">
        <v>6</v>
      </c>
      <c r="Z8" s="141">
        <v>10</v>
      </c>
      <c r="AA8" s="147">
        <v>2</v>
      </c>
    </row>
    <row r="9" spans="1:27" ht="15" x14ac:dyDescent="0.2">
      <c r="A9" s="14">
        <v>3</v>
      </c>
      <c r="B9" s="139" t="s">
        <v>9</v>
      </c>
      <c r="C9" s="177">
        <v>106</v>
      </c>
      <c r="D9" s="177">
        <v>224</v>
      </c>
      <c r="E9" s="146" t="s">
        <v>461</v>
      </c>
      <c r="F9" s="146" t="s">
        <v>467</v>
      </c>
      <c r="G9" s="146">
        <v>6</v>
      </c>
      <c r="H9" s="146" t="s">
        <v>470</v>
      </c>
      <c r="I9" s="146" t="s">
        <v>464</v>
      </c>
      <c r="J9" s="146" t="s">
        <v>469</v>
      </c>
      <c r="K9" s="146" t="s">
        <v>466</v>
      </c>
      <c r="L9" s="146" t="s">
        <v>464</v>
      </c>
      <c r="M9" s="146" t="s">
        <v>468</v>
      </c>
      <c r="N9" s="146" t="s">
        <v>501</v>
      </c>
      <c r="O9" s="146">
        <v>1</v>
      </c>
      <c r="P9" s="146">
        <v>1</v>
      </c>
      <c r="Q9" s="146" t="s">
        <v>470</v>
      </c>
      <c r="R9" s="146" t="s">
        <v>473</v>
      </c>
      <c r="S9" s="146" t="s">
        <v>461</v>
      </c>
      <c r="T9" s="146" t="s">
        <v>478</v>
      </c>
      <c r="U9" s="146">
        <v>8</v>
      </c>
      <c r="V9" s="146" t="s">
        <v>486</v>
      </c>
      <c r="W9" s="146" t="s">
        <v>461</v>
      </c>
      <c r="X9" s="146" t="s">
        <v>506</v>
      </c>
      <c r="Y9" s="146">
        <v>6</v>
      </c>
      <c r="Z9" s="146" t="s">
        <v>461</v>
      </c>
      <c r="AA9" s="147">
        <v>3</v>
      </c>
    </row>
    <row r="10" spans="1:27" ht="15" x14ac:dyDescent="0.2">
      <c r="A10" s="14">
        <v>4</v>
      </c>
      <c r="B10" s="139" t="s">
        <v>10</v>
      </c>
      <c r="C10" s="176">
        <v>635</v>
      </c>
      <c r="D10" s="176">
        <v>14005</v>
      </c>
      <c r="E10" s="141">
        <v>86</v>
      </c>
      <c r="F10" s="141">
        <v>1055</v>
      </c>
      <c r="G10" s="141">
        <v>87</v>
      </c>
      <c r="H10" s="141">
        <v>854</v>
      </c>
      <c r="I10" s="141">
        <v>86</v>
      </c>
      <c r="J10" s="141">
        <v>1553</v>
      </c>
      <c r="K10" s="141">
        <v>40</v>
      </c>
      <c r="L10" s="141">
        <v>220</v>
      </c>
      <c r="M10" s="141">
        <v>102</v>
      </c>
      <c r="N10" s="141">
        <v>4885</v>
      </c>
      <c r="O10" s="141">
        <v>4</v>
      </c>
      <c r="P10" s="141">
        <v>5</v>
      </c>
      <c r="Q10" s="141">
        <v>66</v>
      </c>
      <c r="R10" s="141">
        <v>3062</v>
      </c>
      <c r="S10" s="141">
        <v>61</v>
      </c>
      <c r="T10" s="141">
        <v>676</v>
      </c>
      <c r="U10" s="141">
        <v>37</v>
      </c>
      <c r="V10" s="141">
        <v>1276</v>
      </c>
      <c r="W10" s="141">
        <v>55</v>
      </c>
      <c r="X10" s="141">
        <v>400</v>
      </c>
      <c r="Y10" s="141">
        <v>11</v>
      </c>
      <c r="Z10" s="141">
        <v>19</v>
      </c>
      <c r="AA10" s="147">
        <v>4</v>
      </c>
    </row>
    <row r="11" spans="1:27" ht="15" x14ac:dyDescent="0.2">
      <c r="A11" s="14">
        <v>5</v>
      </c>
      <c r="B11" s="139" t="s">
        <v>11</v>
      </c>
      <c r="C11" s="177">
        <v>4</v>
      </c>
      <c r="D11" s="177" t="s">
        <v>489</v>
      </c>
      <c r="E11" s="146">
        <v>1</v>
      </c>
      <c r="F11" s="146" t="s">
        <v>467</v>
      </c>
      <c r="G11" s="146">
        <v>1</v>
      </c>
      <c r="H11" s="146" t="s">
        <v>468</v>
      </c>
      <c r="I11" s="146">
        <v>1</v>
      </c>
      <c r="J11" s="146">
        <v>7</v>
      </c>
      <c r="K11" s="146" t="s">
        <v>12</v>
      </c>
      <c r="L11" s="146" t="s">
        <v>12</v>
      </c>
      <c r="M11" s="146" t="s">
        <v>12</v>
      </c>
      <c r="N11" s="146" t="s">
        <v>12</v>
      </c>
      <c r="O11" s="146" t="s">
        <v>12</v>
      </c>
      <c r="P11" s="146" t="s">
        <v>12</v>
      </c>
      <c r="Q11" s="146" t="s">
        <v>12</v>
      </c>
      <c r="R11" s="146" t="s">
        <v>12</v>
      </c>
      <c r="S11" s="146" t="s">
        <v>12</v>
      </c>
      <c r="T11" s="146" t="s">
        <v>12</v>
      </c>
      <c r="U11" s="146" t="s">
        <v>12</v>
      </c>
      <c r="V11" s="146" t="s">
        <v>12</v>
      </c>
      <c r="W11" s="146">
        <v>1</v>
      </c>
      <c r="X11" s="146">
        <v>5</v>
      </c>
      <c r="Y11" s="146" t="s">
        <v>12</v>
      </c>
      <c r="Z11" s="146" t="s">
        <v>12</v>
      </c>
      <c r="AA11" s="147">
        <v>5</v>
      </c>
    </row>
    <row r="12" spans="1:27" ht="15" x14ac:dyDescent="0.2">
      <c r="A12" s="14">
        <v>6</v>
      </c>
      <c r="B12" s="139" t="s">
        <v>13</v>
      </c>
      <c r="C12" s="177" t="s">
        <v>476</v>
      </c>
      <c r="D12" s="177" t="s">
        <v>252</v>
      </c>
      <c r="E12" s="146">
        <v>2</v>
      </c>
      <c r="F12" s="146" t="s">
        <v>503</v>
      </c>
      <c r="G12" s="146">
        <v>2</v>
      </c>
      <c r="H12" s="146" t="s">
        <v>466</v>
      </c>
      <c r="I12" s="146">
        <v>5</v>
      </c>
      <c r="J12" s="146" t="s">
        <v>469</v>
      </c>
      <c r="K12" s="146" t="s">
        <v>12</v>
      </c>
      <c r="L12" s="146" t="s">
        <v>12</v>
      </c>
      <c r="M12" s="146">
        <v>6</v>
      </c>
      <c r="N12" s="146">
        <v>863</v>
      </c>
      <c r="O12" s="146" t="s">
        <v>12</v>
      </c>
      <c r="P12" s="146" t="s">
        <v>12</v>
      </c>
      <c r="Q12" s="146">
        <v>1</v>
      </c>
      <c r="R12" s="146">
        <v>1</v>
      </c>
      <c r="S12" s="146">
        <v>1</v>
      </c>
      <c r="T12" s="146" t="s">
        <v>487</v>
      </c>
      <c r="U12" s="146">
        <v>2</v>
      </c>
      <c r="V12" s="146">
        <v>666</v>
      </c>
      <c r="W12" s="146">
        <v>2</v>
      </c>
      <c r="X12" s="146" t="s">
        <v>552</v>
      </c>
      <c r="Y12" s="146" t="s">
        <v>12</v>
      </c>
      <c r="Z12" s="146" t="s">
        <v>12</v>
      </c>
      <c r="AA12" s="147">
        <v>6</v>
      </c>
    </row>
    <row r="13" spans="1:27" ht="15" x14ac:dyDescent="0.2">
      <c r="A13" s="14">
        <v>7</v>
      </c>
      <c r="B13" s="139" t="s">
        <v>14</v>
      </c>
      <c r="C13" s="177" t="s">
        <v>473</v>
      </c>
      <c r="D13" s="177" t="s">
        <v>498</v>
      </c>
      <c r="E13" s="146">
        <v>6</v>
      </c>
      <c r="F13" s="146" t="s">
        <v>478</v>
      </c>
      <c r="G13" s="146">
        <v>2</v>
      </c>
      <c r="H13" s="146">
        <v>1</v>
      </c>
      <c r="I13" s="146">
        <v>2</v>
      </c>
      <c r="J13" s="146">
        <v>1</v>
      </c>
      <c r="K13" s="146">
        <v>2</v>
      </c>
      <c r="L13" s="146" t="s">
        <v>12</v>
      </c>
      <c r="M13" s="146">
        <v>3</v>
      </c>
      <c r="N13" s="146">
        <v>2</v>
      </c>
      <c r="O13" s="146" t="s">
        <v>12</v>
      </c>
      <c r="P13" s="146" t="s">
        <v>12</v>
      </c>
      <c r="Q13" s="146">
        <v>4</v>
      </c>
      <c r="R13" s="146">
        <v>2</v>
      </c>
      <c r="S13" s="146">
        <v>2</v>
      </c>
      <c r="T13" s="146">
        <v>9</v>
      </c>
      <c r="U13" s="146">
        <v>3</v>
      </c>
      <c r="V13" s="146">
        <v>1</v>
      </c>
      <c r="W13" s="146">
        <v>3</v>
      </c>
      <c r="X13" s="146">
        <v>3</v>
      </c>
      <c r="Y13" s="146" t="s">
        <v>12</v>
      </c>
      <c r="Z13" s="146" t="s">
        <v>12</v>
      </c>
      <c r="AA13" s="147">
        <v>7</v>
      </c>
    </row>
    <row r="14" spans="1:27" ht="15" x14ac:dyDescent="0.2">
      <c r="A14" s="14">
        <v>8</v>
      </c>
      <c r="B14" s="139" t="s">
        <v>15</v>
      </c>
      <c r="C14" s="177" t="s">
        <v>482</v>
      </c>
      <c r="D14" s="177">
        <v>394</v>
      </c>
      <c r="E14" s="146">
        <v>9</v>
      </c>
      <c r="F14" s="146" t="s">
        <v>526</v>
      </c>
      <c r="G14" s="146" t="s">
        <v>474</v>
      </c>
      <c r="H14" s="146" t="s">
        <v>497</v>
      </c>
      <c r="I14" s="146">
        <v>6</v>
      </c>
      <c r="J14" s="146" t="s">
        <v>522</v>
      </c>
      <c r="K14" s="146">
        <v>3</v>
      </c>
      <c r="L14" s="146" t="s">
        <v>463</v>
      </c>
      <c r="M14" s="146" t="s">
        <v>461</v>
      </c>
      <c r="N14" s="146">
        <v>142</v>
      </c>
      <c r="O14" s="146">
        <v>1</v>
      </c>
      <c r="P14" s="146">
        <v>1</v>
      </c>
      <c r="Q14" s="146">
        <v>5</v>
      </c>
      <c r="R14" s="146" t="s">
        <v>464</v>
      </c>
      <c r="S14" s="146">
        <v>6</v>
      </c>
      <c r="T14" s="146" t="s">
        <v>490</v>
      </c>
      <c r="U14" s="146">
        <v>1</v>
      </c>
      <c r="V14" s="146">
        <v>5</v>
      </c>
      <c r="W14" s="146">
        <v>6</v>
      </c>
      <c r="X14" s="146" t="s">
        <v>469</v>
      </c>
      <c r="Y14" s="146">
        <v>2</v>
      </c>
      <c r="Z14" s="146">
        <v>2</v>
      </c>
      <c r="AA14" s="147">
        <v>8</v>
      </c>
    </row>
    <row r="15" spans="1:27" ht="15" x14ac:dyDescent="0.2">
      <c r="A15" s="14">
        <v>9</v>
      </c>
      <c r="B15" s="139" t="s">
        <v>16</v>
      </c>
      <c r="C15" s="177">
        <v>4</v>
      </c>
      <c r="D15" s="177">
        <v>104</v>
      </c>
      <c r="E15" s="146" t="s">
        <v>12</v>
      </c>
      <c r="F15" s="146" t="s">
        <v>12</v>
      </c>
      <c r="G15" s="146" t="s">
        <v>12</v>
      </c>
      <c r="H15" s="146" t="s">
        <v>12</v>
      </c>
      <c r="I15" s="146" t="s">
        <v>12</v>
      </c>
      <c r="J15" s="146" t="s">
        <v>12</v>
      </c>
      <c r="K15" s="146" t="s">
        <v>12</v>
      </c>
      <c r="L15" s="146" t="s">
        <v>12</v>
      </c>
      <c r="M15" s="146" t="s">
        <v>12</v>
      </c>
      <c r="N15" s="146" t="s">
        <v>12</v>
      </c>
      <c r="O15" s="146">
        <v>1</v>
      </c>
      <c r="P15" s="146" t="s">
        <v>12</v>
      </c>
      <c r="Q15" s="146">
        <v>1</v>
      </c>
      <c r="R15" s="146">
        <v>5</v>
      </c>
      <c r="S15" s="146" t="s">
        <v>12</v>
      </c>
      <c r="T15" s="146" t="s">
        <v>12</v>
      </c>
      <c r="U15" s="146">
        <v>1</v>
      </c>
      <c r="V15" s="146" t="s">
        <v>480</v>
      </c>
      <c r="W15" s="146">
        <v>1</v>
      </c>
      <c r="X15" s="146">
        <v>2</v>
      </c>
      <c r="Y15" s="146" t="s">
        <v>12</v>
      </c>
      <c r="Z15" s="146" t="s">
        <v>12</v>
      </c>
      <c r="AA15" s="147">
        <v>9</v>
      </c>
    </row>
    <row r="16" spans="1:27" ht="15" x14ac:dyDescent="0.2">
      <c r="A16" s="14">
        <v>10</v>
      </c>
      <c r="B16" s="139" t="s">
        <v>17</v>
      </c>
      <c r="C16" s="177" t="s">
        <v>464</v>
      </c>
      <c r="D16" s="177">
        <v>474</v>
      </c>
      <c r="E16" s="146">
        <v>1</v>
      </c>
      <c r="F16" s="146">
        <v>1</v>
      </c>
      <c r="G16" s="146">
        <v>4</v>
      </c>
      <c r="H16" s="146">
        <v>398</v>
      </c>
      <c r="I16" s="146" t="s">
        <v>12</v>
      </c>
      <c r="J16" s="146" t="s">
        <v>12</v>
      </c>
      <c r="K16" s="146" t="s">
        <v>12</v>
      </c>
      <c r="L16" s="146" t="s">
        <v>12</v>
      </c>
      <c r="M16" s="146">
        <v>5</v>
      </c>
      <c r="N16" s="146" t="s">
        <v>504</v>
      </c>
      <c r="O16" s="146" t="s">
        <v>12</v>
      </c>
      <c r="P16" s="146" t="s">
        <v>12</v>
      </c>
      <c r="Q16" s="146">
        <v>2</v>
      </c>
      <c r="R16" s="146" t="s">
        <v>478</v>
      </c>
      <c r="S16" s="146">
        <v>2</v>
      </c>
      <c r="T16" s="146">
        <v>3</v>
      </c>
      <c r="U16" s="146">
        <v>1</v>
      </c>
      <c r="V16" s="146" t="s">
        <v>12</v>
      </c>
      <c r="W16" s="146" t="s">
        <v>12</v>
      </c>
      <c r="X16" s="146" t="s">
        <v>12</v>
      </c>
      <c r="Y16" s="146">
        <v>1</v>
      </c>
      <c r="Z16" s="146" t="s">
        <v>12</v>
      </c>
      <c r="AA16" s="147">
        <v>10</v>
      </c>
    </row>
    <row r="17" spans="1:27" ht="15" x14ac:dyDescent="0.2">
      <c r="A17" s="14">
        <v>11</v>
      </c>
      <c r="B17" s="139" t="s">
        <v>18</v>
      </c>
      <c r="C17" s="177" t="s">
        <v>488</v>
      </c>
      <c r="D17" s="177" t="s">
        <v>222</v>
      </c>
      <c r="E17" s="146">
        <v>6</v>
      </c>
      <c r="F17" s="146">
        <v>406</v>
      </c>
      <c r="G17" s="146">
        <v>7</v>
      </c>
      <c r="H17" s="146" t="s">
        <v>553</v>
      </c>
      <c r="I17" s="146" t="s">
        <v>470</v>
      </c>
      <c r="J17" s="146">
        <v>313</v>
      </c>
      <c r="K17" s="146">
        <v>2</v>
      </c>
      <c r="L17" s="146">
        <v>8</v>
      </c>
      <c r="M17" s="146" t="s">
        <v>474</v>
      </c>
      <c r="N17" s="146" t="s">
        <v>521</v>
      </c>
      <c r="O17" s="146" t="s">
        <v>12</v>
      </c>
      <c r="P17" s="146" t="s">
        <v>12</v>
      </c>
      <c r="Q17" s="146">
        <v>3</v>
      </c>
      <c r="R17" s="146">
        <v>4</v>
      </c>
      <c r="S17" s="146">
        <v>3</v>
      </c>
      <c r="T17" s="146" t="s">
        <v>553</v>
      </c>
      <c r="U17" s="146">
        <v>5</v>
      </c>
      <c r="V17" s="146">
        <v>179</v>
      </c>
      <c r="W17" s="146">
        <v>8</v>
      </c>
      <c r="X17" s="146" t="s">
        <v>556</v>
      </c>
      <c r="Y17" s="146">
        <v>1</v>
      </c>
      <c r="Z17" s="146">
        <v>6</v>
      </c>
      <c r="AA17" s="147">
        <v>11</v>
      </c>
    </row>
    <row r="18" spans="1:27" ht="15" x14ac:dyDescent="0.2">
      <c r="A18" s="14">
        <v>12</v>
      </c>
      <c r="B18" s="139" t="s">
        <v>19</v>
      </c>
      <c r="C18" s="177" t="s">
        <v>476</v>
      </c>
      <c r="D18" s="177">
        <v>617</v>
      </c>
      <c r="E18" s="146">
        <v>2</v>
      </c>
      <c r="F18" s="146" t="s">
        <v>461</v>
      </c>
      <c r="G18" s="146">
        <v>2</v>
      </c>
      <c r="H18" s="146" t="s">
        <v>462</v>
      </c>
      <c r="I18" s="146">
        <v>6</v>
      </c>
      <c r="J18" s="146">
        <v>461</v>
      </c>
      <c r="K18" s="146" t="s">
        <v>12</v>
      </c>
      <c r="L18" s="146" t="s">
        <v>12</v>
      </c>
      <c r="M18" s="146">
        <v>6</v>
      </c>
      <c r="N18" s="146" t="s">
        <v>557</v>
      </c>
      <c r="O18" s="146" t="s">
        <v>12</v>
      </c>
      <c r="P18" s="146" t="s">
        <v>12</v>
      </c>
      <c r="Q18" s="146">
        <v>1</v>
      </c>
      <c r="R18" s="146">
        <v>3</v>
      </c>
      <c r="S18" s="146">
        <v>3</v>
      </c>
      <c r="T18" s="146" t="s">
        <v>489</v>
      </c>
      <c r="U18" s="146" t="s">
        <v>12</v>
      </c>
      <c r="V18" s="146" t="s">
        <v>12</v>
      </c>
      <c r="W18" s="146">
        <v>1</v>
      </c>
      <c r="X18" s="146">
        <v>4</v>
      </c>
      <c r="Y18" s="146" t="s">
        <v>12</v>
      </c>
      <c r="Z18" s="146" t="s">
        <v>12</v>
      </c>
      <c r="AA18" s="147">
        <v>12</v>
      </c>
    </row>
    <row r="19" spans="1:27" ht="15" x14ac:dyDescent="0.2">
      <c r="A19" s="14">
        <v>13</v>
      </c>
      <c r="B19" s="139" t="s">
        <v>20</v>
      </c>
      <c r="C19" s="177">
        <v>5</v>
      </c>
      <c r="D19" s="177">
        <v>270</v>
      </c>
      <c r="E19" s="146" t="s">
        <v>12</v>
      </c>
      <c r="F19" s="146" t="s">
        <v>12</v>
      </c>
      <c r="G19" s="146">
        <v>2</v>
      </c>
      <c r="H19" s="146">
        <v>2</v>
      </c>
      <c r="I19" s="146" t="s">
        <v>12</v>
      </c>
      <c r="J19" s="146" t="s">
        <v>12</v>
      </c>
      <c r="K19" s="146" t="s">
        <v>12</v>
      </c>
      <c r="L19" s="146" t="s">
        <v>12</v>
      </c>
      <c r="M19" s="146">
        <v>2</v>
      </c>
      <c r="N19" s="146">
        <v>245</v>
      </c>
      <c r="O19" s="146" t="s">
        <v>12</v>
      </c>
      <c r="P19" s="146" t="s">
        <v>12</v>
      </c>
      <c r="Q19" s="146" t="s">
        <v>12</v>
      </c>
      <c r="R19" s="146" t="s">
        <v>12</v>
      </c>
      <c r="S19" s="146">
        <v>1</v>
      </c>
      <c r="T19" s="146" t="s">
        <v>512</v>
      </c>
      <c r="U19" s="146" t="s">
        <v>12</v>
      </c>
      <c r="V19" s="146" t="s">
        <v>12</v>
      </c>
      <c r="W19" s="146" t="s">
        <v>12</v>
      </c>
      <c r="X19" s="146" t="s">
        <v>12</v>
      </c>
      <c r="Y19" s="146" t="s">
        <v>12</v>
      </c>
      <c r="Z19" s="146" t="s">
        <v>12</v>
      </c>
      <c r="AA19" s="147">
        <v>13</v>
      </c>
    </row>
    <row r="20" spans="1:27" ht="15" x14ac:dyDescent="0.2">
      <c r="A20" s="14">
        <v>14</v>
      </c>
      <c r="B20" s="139" t="s">
        <v>21</v>
      </c>
      <c r="C20" s="177" t="s">
        <v>487</v>
      </c>
      <c r="D20" s="177" t="s">
        <v>253</v>
      </c>
      <c r="E20" s="146">
        <v>1</v>
      </c>
      <c r="F20" s="146">
        <v>2</v>
      </c>
      <c r="G20" s="146">
        <v>3</v>
      </c>
      <c r="H20" s="146" t="s">
        <v>463</v>
      </c>
      <c r="I20" s="146">
        <v>8</v>
      </c>
      <c r="J20" s="146">
        <v>374</v>
      </c>
      <c r="K20" s="146">
        <v>1</v>
      </c>
      <c r="L20" s="146" t="s">
        <v>469</v>
      </c>
      <c r="M20" s="146">
        <v>5</v>
      </c>
      <c r="N20" s="146" t="s">
        <v>254</v>
      </c>
      <c r="O20" s="146" t="s">
        <v>12</v>
      </c>
      <c r="P20" s="146" t="s">
        <v>12</v>
      </c>
      <c r="Q20" s="146">
        <v>8</v>
      </c>
      <c r="R20" s="146">
        <v>436</v>
      </c>
      <c r="S20" s="146">
        <v>5</v>
      </c>
      <c r="T20" s="146">
        <v>151</v>
      </c>
      <c r="U20" s="146">
        <v>1</v>
      </c>
      <c r="V20" s="146">
        <v>4</v>
      </c>
      <c r="W20" s="146">
        <v>3</v>
      </c>
      <c r="X20" s="146" t="s">
        <v>492</v>
      </c>
      <c r="Y20" s="146" t="s">
        <v>12</v>
      </c>
      <c r="Z20" s="146" t="s">
        <v>12</v>
      </c>
      <c r="AA20" s="147">
        <v>14</v>
      </c>
    </row>
    <row r="21" spans="1:27" ht="15" x14ac:dyDescent="0.2">
      <c r="A21" s="14">
        <v>15</v>
      </c>
      <c r="B21" s="139" t="s">
        <v>22</v>
      </c>
      <c r="C21" s="177">
        <v>8</v>
      </c>
      <c r="D21" s="177" t="s">
        <v>255</v>
      </c>
      <c r="E21" s="146" t="s">
        <v>12</v>
      </c>
      <c r="F21" s="146" t="s">
        <v>12</v>
      </c>
      <c r="G21" s="146">
        <v>1</v>
      </c>
      <c r="H21" s="146">
        <v>6</v>
      </c>
      <c r="I21" s="146" t="s">
        <v>12</v>
      </c>
      <c r="J21" s="146" t="s">
        <v>12</v>
      </c>
      <c r="K21" s="146" t="s">
        <v>12</v>
      </c>
      <c r="L21" s="146" t="s">
        <v>12</v>
      </c>
      <c r="M21" s="146" t="s">
        <v>12</v>
      </c>
      <c r="N21" s="146" t="s">
        <v>12</v>
      </c>
      <c r="O21" s="146" t="s">
        <v>12</v>
      </c>
      <c r="P21" s="146" t="s">
        <v>12</v>
      </c>
      <c r="Q21" s="146">
        <v>2</v>
      </c>
      <c r="R21" s="146" t="s">
        <v>256</v>
      </c>
      <c r="S21" s="146">
        <v>3</v>
      </c>
      <c r="T21" s="146" t="s">
        <v>549</v>
      </c>
      <c r="U21" s="146" t="s">
        <v>12</v>
      </c>
      <c r="V21" s="146" t="s">
        <v>12</v>
      </c>
      <c r="W21" s="146">
        <v>2</v>
      </c>
      <c r="X21" s="146" t="s">
        <v>492</v>
      </c>
      <c r="Y21" s="146" t="s">
        <v>12</v>
      </c>
      <c r="Z21" s="146" t="s">
        <v>12</v>
      </c>
      <c r="AA21" s="147">
        <v>15</v>
      </c>
    </row>
    <row r="22" spans="1:27" ht="15" x14ac:dyDescent="0.2">
      <c r="A22" s="14">
        <v>16</v>
      </c>
      <c r="B22" s="139" t="s">
        <v>23</v>
      </c>
      <c r="C22" s="177" t="s">
        <v>498</v>
      </c>
      <c r="D22" s="177" t="s">
        <v>257</v>
      </c>
      <c r="E22" s="146" t="s">
        <v>461</v>
      </c>
      <c r="F22" s="146">
        <v>134</v>
      </c>
      <c r="G22" s="146" t="s">
        <v>461</v>
      </c>
      <c r="H22" s="146" t="s">
        <v>497</v>
      </c>
      <c r="I22" s="146" t="s">
        <v>461</v>
      </c>
      <c r="J22" s="146" t="s">
        <v>496</v>
      </c>
      <c r="K22" s="146" t="s">
        <v>12</v>
      </c>
      <c r="L22" s="146" t="s">
        <v>12</v>
      </c>
      <c r="M22" s="146">
        <v>6</v>
      </c>
      <c r="N22" s="146">
        <v>928</v>
      </c>
      <c r="O22" s="146" t="s">
        <v>12</v>
      </c>
      <c r="P22" s="146" t="s">
        <v>12</v>
      </c>
      <c r="Q22" s="146" t="s">
        <v>461</v>
      </c>
      <c r="R22" s="146" t="s">
        <v>470</v>
      </c>
      <c r="S22" s="146">
        <v>5</v>
      </c>
      <c r="T22" s="146">
        <v>166</v>
      </c>
      <c r="U22" s="146">
        <v>3</v>
      </c>
      <c r="V22" s="146">
        <v>3</v>
      </c>
      <c r="W22" s="146">
        <v>5</v>
      </c>
      <c r="X22" s="146" t="s">
        <v>512</v>
      </c>
      <c r="Y22" s="146">
        <v>2</v>
      </c>
      <c r="Z22" s="146">
        <v>6</v>
      </c>
      <c r="AA22" s="147">
        <v>16</v>
      </c>
    </row>
    <row r="23" spans="1:27" ht="15" x14ac:dyDescent="0.2">
      <c r="A23" s="14">
        <v>17</v>
      </c>
      <c r="B23" s="139" t="s">
        <v>24</v>
      </c>
      <c r="C23" s="177" t="s">
        <v>486</v>
      </c>
      <c r="D23" s="177">
        <v>290</v>
      </c>
      <c r="E23" s="146">
        <v>2</v>
      </c>
      <c r="F23" s="146" t="s">
        <v>477</v>
      </c>
      <c r="G23" s="146">
        <v>2</v>
      </c>
      <c r="H23" s="146">
        <v>5</v>
      </c>
      <c r="I23" s="146">
        <v>1</v>
      </c>
      <c r="J23" s="146">
        <v>2</v>
      </c>
      <c r="K23" s="146">
        <v>2</v>
      </c>
      <c r="L23" s="146">
        <v>2</v>
      </c>
      <c r="M23" s="146">
        <v>4</v>
      </c>
      <c r="N23" s="146">
        <v>186</v>
      </c>
      <c r="O23" s="146" t="s">
        <v>12</v>
      </c>
      <c r="P23" s="146" t="s">
        <v>12</v>
      </c>
      <c r="Q23" s="146">
        <v>2</v>
      </c>
      <c r="R23" s="146" t="s">
        <v>549</v>
      </c>
      <c r="S23" s="146" t="s">
        <v>12</v>
      </c>
      <c r="T23" s="146" t="s">
        <v>12</v>
      </c>
      <c r="U23" s="146">
        <v>2</v>
      </c>
      <c r="V23" s="146" t="s">
        <v>463</v>
      </c>
      <c r="W23" s="146">
        <v>1</v>
      </c>
      <c r="X23" s="146">
        <v>9</v>
      </c>
      <c r="Y23" s="146">
        <v>1</v>
      </c>
      <c r="Z23" s="146" t="s">
        <v>12</v>
      </c>
      <c r="AA23" s="147">
        <v>17</v>
      </c>
    </row>
    <row r="24" spans="1:27" ht="15" x14ac:dyDescent="0.2">
      <c r="A24" s="14">
        <v>18</v>
      </c>
      <c r="B24" s="139" t="s">
        <v>25</v>
      </c>
      <c r="C24" s="177">
        <v>298</v>
      </c>
      <c r="D24" s="177" t="s">
        <v>258</v>
      </c>
      <c r="E24" s="146" t="s">
        <v>490</v>
      </c>
      <c r="F24" s="146">
        <v>363</v>
      </c>
      <c r="G24" s="146" t="s">
        <v>465</v>
      </c>
      <c r="H24" s="146">
        <v>283</v>
      </c>
      <c r="I24" s="146" t="s">
        <v>487</v>
      </c>
      <c r="J24" s="146">
        <v>257</v>
      </c>
      <c r="K24" s="146" t="s">
        <v>504</v>
      </c>
      <c r="L24" s="146">
        <v>162</v>
      </c>
      <c r="M24" s="146" t="s">
        <v>505</v>
      </c>
      <c r="N24" s="146">
        <v>678</v>
      </c>
      <c r="O24" s="146">
        <v>2</v>
      </c>
      <c r="P24" s="146">
        <v>4</v>
      </c>
      <c r="Q24" s="146" t="s">
        <v>473</v>
      </c>
      <c r="R24" s="146">
        <v>178</v>
      </c>
      <c r="S24" s="146" t="s">
        <v>504</v>
      </c>
      <c r="T24" s="146">
        <v>110</v>
      </c>
      <c r="U24" s="146" t="s">
        <v>503</v>
      </c>
      <c r="V24" s="146">
        <v>306</v>
      </c>
      <c r="W24" s="146" t="s">
        <v>506</v>
      </c>
      <c r="X24" s="146" t="s">
        <v>491</v>
      </c>
      <c r="Y24" s="146">
        <v>4</v>
      </c>
      <c r="Z24" s="146">
        <v>5</v>
      </c>
      <c r="AA24" s="147">
        <v>18</v>
      </c>
    </row>
    <row r="25" spans="1:27" ht="15" x14ac:dyDescent="0.2">
      <c r="A25" s="14">
        <v>19</v>
      </c>
      <c r="B25" s="139" t="s">
        <v>26</v>
      </c>
      <c r="C25" s="176">
        <v>4756</v>
      </c>
      <c r="D25" s="176">
        <v>19617</v>
      </c>
      <c r="E25" s="141">
        <v>1260</v>
      </c>
      <c r="F25" s="141">
        <v>7924</v>
      </c>
      <c r="G25" s="141">
        <v>624</v>
      </c>
      <c r="H25" s="141">
        <v>2009</v>
      </c>
      <c r="I25" s="141">
        <v>390</v>
      </c>
      <c r="J25" s="141">
        <v>1215</v>
      </c>
      <c r="K25" s="141">
        <v>184</v>
      </c>
      <c r="L25" s="141">
        <v>543</v>
      </c>
      <c r="M25" s="141">
        <v>844</v>
      </c>
      <c r="N25" s="141">
        <v>3175</v>
      </c>
      <c r="O25" s="141">
        <v>34</v>
      </c>
      <c r="P25" s="141">
        <v>35</v>
      </c>
      <c r="Q25" s="141">
        <v>431</v>
      </c>
      <c r="R25" s="141">
        <v>1508</v>
      </c>
      <c r="S25" s="141">
        <v>415</v>
      </c>
      <c r="T25" s="141">
        <v>1086</v>
      </c>
      <c r="U25" s="141">
        <v>182</v>
      </c>
      <c r="V25" s="141">
        <v>1062</v>
      </c>
      <c r="W25" s="141">
        <v>324</v>
      </c>
      <c r="X25" s="141">
        <v>972</v>
      </c>
      <c r="Y25" s="141">
        <v>68</v>
      </c>
      <c r="Z25" s="141">
        <v>86</v>
      </c>
      <c r="AA25" s="147">
        <v>19</v>
      </c>
    </row>
    <row r="26" spans="1:27" ht="15" x14ac:dyDescent="0.2">
      <c r="A26" s="14">
        <v>20</v>
      </c>
      <c r="B26" s="139" t="s">
        <v>27</v>
      </c>
      <c r="C26" s="177">
        <v>717</v>
      </c>
      <c r="D26" s="177" t="s">
        <v>259</v>
      </c>
      <c r="E26" s="146">
        <v>161</v>
      </c>
      <c r="F26" s="146">
        <v>565</v>
      </c>
      <c r="G26" s="146" t="s">
        <v>480</v>
      </c>
      <c r="H26" s="146">
        <v>404</v>
      </c>
      <c r="I26" s="146" t="s">
        <v>507</v>
      </c>
      <c r="J26" s="146">
        <v>184</v>
      </c>
      <c r="K26" s="146" t="s">
        <v>469</v>
      </c>
      <c r="L26" s="146" t="s">
        <v>502</v>
      </c>
      <c r="M26" s="146">
        <v>106</v>
      </c>
      <c r="N26" s="146">
        <v>535</v>
      </c>
      <c r="O26" s="146">
        <v>2</v>
      </c>
      <c r="P26" s="146">
        <v>1</v>
      </c>
      <c r="Q26" s="146" t="s">
        <v>479</v>
      </c>
      <c r="R26" s="146">
        <v>146</v>
      </c>
      <c r="S26" s="146" t="s">
        <v>509</v>
      </c>
      <c r="T26" s="146">
        <v>156</v>
      </c>
      <c r="U26" s="146" t="s">
        <v>478</v>
      </c>
      <c r="V26" s="146">
        <v>181</v>
      </c>
      <c r="W26" s="146" t="s">
        <v>500</v>
      </c>
      <c r="X26" s="146">
        <v>153</v>
      </c>
      <c r="Y26" s="146">
        <v>9</v>
      </c>
      <c r="Z26" s="146">
        <v>9</v>
      </c>
      <c r="AA26" s="147">
        <v>20</v>
      </c>
    </row>
    <row r="27" spans="1:27" ht="15" x14ac:dyDescent="0.2">
      <c r="A27" s="14">
        <v>21</v>
      </c>
      <c r="B27" s="139" t="s">
        <v>28</v>
      </c>
      <c r="C27" s="177">
        <v>120</v>
      </c>
      <c r="D27" s="177">
        <v>863</v>
      </c>
      <c r="E27" s="146" t="s">
        <v>503</v>
      </c>
      <c r="F27" s="146">
        <v>169</v>
      </c>
      <c r="G27" s="146" t="s">
        <v>474</v>
      </c>
      <c r="H27" s="146" t="s">
        <v>501</v>
      </c>
      <c r="I27" s="146" t="s">
        <v>503</v>
      </c>
      <c r="J27" s="146" t="s">
        <v>558</v>
      </c>
      <c r="K27" s="146" t="s">
        <v>461</v>
      </c>
      <c r="L27" s="146" t="s">
        <v>530</v>
      </c>
      <c r="M27" s="146" t="s">
        <v>470</v>
      </c>
      <c r="N27" s="146">
        <v>232</v>
      </c>
      <c r="O27" s="146" t="s">
        <v>12</v>
      </c>
      <c r="P27" s="146" t="s">
        <v>12</v>
      </c>
      <c r="Q27" s="146" t="s">
        <v>474</v>
      </c>
      <c r="R27" s="146">
        <v>141</v>
      </c>
      <c r="S27" s="146" t="s">
        <v>462</v>
      </c>
      <c r="T27" s="146">
        <v>119</v>
      </c>
      <c r="U27" s="146">
        <v>7</v>
      </c>
      <c r="V27" s="146">
        <v>6</v>
      </c>
      <c r="W27" s="146">
        <v>8</v>
      </c>
      <c r="X27" s="146" t="s">
        <v>501</v>
      </c>
      <c r="Y27" s="146">
        <v>1</v>
      </c>
      <c r="Z27" s="146">
        <v>3</v>
      </c>
      <c r="AA27" s="147">
        <v>21</v>
      </c>
    </row>
    <row r="28" spans="1:27" ht="15" x14ac:dyDescent="0.2">
      <c r="A28" s="14">
        <v>22</v>
      </c>
      <c r="B28" s="139" t="s">
        <v>29</v>
      </c>
      <c r="C28" s="177">
        <v>176</v>
      </c>
      <c r="D28" s="177">
        <v>792</v>
      </c>
      <c r="E28" s="146" t="s">
        <v>484</v>
      </c>
      <c r="F28" s="146">
        <v>203</v>
      </c>
      <c r="G28" s="146" t="s">
        <v>512</v>
      </c>
      <c r="H28" s="146" t="s">
        <v>508</v>
      </c>
      <c r="I28" s="146" t="s">
        <v>503</v>
      </c>
      <c r="J28" s="146" t="s">
        <v>496</v>
      </c>
      <c r="K28" s="146" t="s">
        <v>506</v>
      </c>
      <c r="L28" s="146">
        <v>154</v>
      </c>
      <c r="M28" s="146" t="s">
        <v>484</v>
      </c>
      <c r="N28" s="146" t="s">
        <v>531</v>
      </c>
      <c r="O28" s="146">
        <v>2</v>
      </c>
      <c r="P28" s="146">
        <v>2</v>
      </c>
      <c r="Q28" s="146" t="s">
        <v>464</v>
      </c>
      <c r="R28" s="146">
        <v>125</v>
      </c>
      <c r="S28" s="146" t="s">
        <v>474</v>
      </c>
      <c r="T28" s="146" t="s">
        <v>492</v>
      </c>
      <c r="U28" s="146">
        <v>7</v>
      </c>
      <c r="V28" s="146" t="s">
        <v>499</v>
      </c>
      <c r="W28" s="146">
        <v>5</v>
      </c>
      <c r="X28" s="146" t="s">
        <v>512</v>
      </c>
      <c r="Y28" s="146">
        <v>6</v>
      </c>
      <c r="Z28" s="146" t="s">
        <v>466</v>
      </c>
      <c r="AA28" s="147">
        <v>22</v>
      </c>
    </row>
    <row r="29" spans="1:27" ht="15" x14ac:dyDescent="0.2">
      <c r="A29" s="14">
        <v>23</v>
      </c>
      <c r="B29" s="139" t="s">
        <v>30</v>
      </c>
      <c r="C29" s="177" t="s">
        <v>465</v>
      </c>
      <c r="D29" s="177">
        <v>136</v>
      </c>
      <c r="E29" s="146" t="s">
        <v>466</v>
      </c>
      <c r="F29" s="146" t="s">
        <v>466</v>
      </c>
      <c r="G29" s="146">
        <v>7</v>
      </c>
      <c r="H29" s="146" t="s">
        <v>508</v>
      </c>
      <c r="I29" s="146">
        <v>1</v>
      </c>
      <c r="J29" s="146" t="s">
        <v>12</v>
      </c>
      <c r="K29" s="146">
        <v>1</v>
      </c>
      <c r="L29" s="146" t="s">
        <v>12</v>
      </c>
      <c r="M29" s="146">
        <v>7</v>
      </c>
      <c r="N29" s="146" t="s">
        <v>496</v>
      </c>
      <c r="O29" s="146" t="s">
        <v>12</v>
      </c>
      <c r="P29" s="146" t="s">
        <v>12</v>
      </c>
      <c r="Q29" s="146">
        <v>4</v>
      </c>
      <c r="R29" s="146">
        <v>2</v>
      </c>
      <c r="S29" s="146">
        <v>4</v>
      </c>
      <c r="T29" s="146">
        <v>2</v>
      </c>
      <c r="U29" s="146" t="s">
        <v>12</v>
      </c>
      <c r="V29" s="146" t="s">
        <v>12</v>
      </c>
      <c r="W29" s="146">
        <v>2</v>
      </c>
      <c r="X29" s="146">
        <v>2</v>
      </c>
      <c r="Y29" s="146" t="s">
        <v>12</v>
      </c>
      <c r="Z29" s="146" t="s">
        <v>12</v>
      </c>
      <c r="AA29" s="147">
        <v>23</v>
      </c>
    </row>
    <row r="30" spans="1:27" ht="15" x14ac:dyDescent="0.2">
      <c r="A30" s="14">
        <v>24</v>
      </c>
      <c r="B30" s="139" t="s">
        <v>31</v>
      </c>
      <c r="C30" s="177">
        <v>9</v>
      </c>
      <c r="D30" s="177">
        <v>143</v>
      </c>
      <c r="E30" s="146">
        <v>6</v>
      </c>
      <c r="F30" s="146">
        <v>134</v>
      </c>
      <c r="G30" s="146" t="s">
        <v>12</v>
      </c>
      <c r="H30" s="146" t="s">
        <v>12</v>
      </c>
      <c r="I30" s="146">
        <v>1</v>
      </c>
      <c r="J30" s="146">
        <v>3</v>
      </c>
      <c r="K30" s="146" t="s">
        <v>12</v>
      </c>
      <c r="L30" s="146" t="s">
        <v>12</v>
      </c>
      <c r="M30" s="146">
        <v>2</v>
      </c>
      <c r="N30" s="146">
        <v>6</v>
      </c>
      <c r="O30" s="146" t="s">
        <v>12</v>
      </c>
      <c r="P30" s="146" t="s">
        <v>12</v>
      </c>
      <c r="Q30" s="146" t="s">
        <v>12</v>
      </c>
      <c r="R30" s="146" t="s">
        <v>12</v>
      </c>
      <c r="S30" s="146" t="s">
        <v>12</v>
      </c>
      <c r="T30" s="146" t="s">
        <v>12</v>
      </c>
      <c r="U30" s="146" t="s">
        <v>12</v>
      </c>
      <c r="V30" s="146" t="s">
        <v>12</v>
      </c>
      <c r="W30" s="146" t="s">
        <v>12</v>
      </c>
      <c r="X30" s="146" t="s">
        <v>12</v>
      </c>
      <c r="Y30" s="146" t="s">
        <v>12</v>
      </c>
      <c r="Z30" s="146" t="s">
        <v>12</v>
      </c>
      <c r="AA30" s="147">
        <v>24</v>
      </c>
    </row>
    <row r="31" spans="1:27" ht="15" x14ac:dyDescent="0.2">
      <c r="A31" s="14">
        <v>25</v>
      </c>
      <c r="B31" s="139" t="s">
        <v>32</v>
      </c>
      <c r="C31" s="177">
        <v>195</v>
      </c>
      <c r="D31" s="177">
        <v>465</v>
      </c>
      <c r="E31" s="146" t="s">
        <v>472</v>
      </c>
      <c r="F31" s="146">
        <v>189</v>
      </c>
      <c r="G31" s="146" t="s">
        <v>477</v>
      </c>
      <c r="H31" s="146" t="s">
        <v>495</v>
      </c>
      <c r="I31" s="146" t="s">
        <v>486</v>
      </c>
      <c r="J31" s="146" t="s">
        <v>517</v>
      </c>
      <c r="K31" s="146">
        <v>6</v>
      </c>
      <c r="L31" s="146">
        <v>4</v>
      </c>
      <c r="M31" s="146" t="s">
        <v>473</v>
      </c>
      <c r="N31" s="146" t="s">
        <v>526</v>
      </c>
      <c r="O31" s="146">
        <v>2</v>
      </c>
      <c r="P31" s="146">
        <v>1</v>
      </c>
      <c r="Q31" s="146" t="s">
        <v>464</v>
      </c>
      <c r="R31" s="146" t="s">
        <v>466</v>
      </c>
      <c r="S31" s="146" t="s">
        <v>476</v>
      </c>
      <c r="T31" s="146" t="s">
        <v>520</v>
      </c>
      <c r="U31" s="146" t="s">
        <v>470</v>
      </c>
      <c r="V31" s="146" t="s">
        <v>466</v>
      </c>
      <c r="W31" s="146" t="s">
        <v>467</v>
      </c>
      <c r="X31" s="146" t="s">
        <v>500</v>
      </c>
      <c r="Y31" s="146">
        <v>3</v>
      </c>
      <c r="Z31" s="146">
        <v>3</v>
      </c>
      <c r="AA31" s="147">
        <v>25</v>
      </c>
    </row>
    <row r="32" spans="1:27" ht="15" x14ac:dyDescent="0.2">
      <c r="A32" s="14">
        <v>26</v>
      </c>
      <c r="B32" s="139" t="s">
        <v>33</v>
      </c>
      <c r="C32" s="177">
        <v>276</v>
      </c>
      <c r="D32" s="177" t="s">
        <v>260</v>
      </c>
      <c r="E32" s="146">
        <v>146</v>
      </c>
      <c r="F32" s="146" t="s">
        <v>261</v>
      </c>
      <c r="G32" s="146" t="s">
        <v>497</v>
      </c>
      <c r="H32" s="146">
        <v>431</v>
      </c>
      <c r="I32" s="146" t="s">
        <v>512</v>
      </c>
      <c r="J32" s="146">
        <v>196</v>
      </c>
      <c r="K32" s="146">
        <v>1</v>
      </c>
      <c r="L32" s="146">
        <v>8</v>
      </c>
      <c r="M32" s="146" t="s">
        <v>495</v>
      </c>
      <c r="N32" s="146">
        <v>240</v>
      </c>
      <c r="O32" s="146">
        <v>2</v>
      </c>
      <c r="P32" s="146">
        <v>3</v>
      </c>
      <c r="Q32" s="146">
        <v>6</v>
      </c>
      <c r="R32" s="146" t="s">
        <v>489</v>
      </c>
      <c r="S32" s="146">
        <v>8</v>
      </c>
      <c r="T32" s="146" t="s">
        <v>468</v>
      </c>
      <c r="U32" s="146" t="s">
        <v>474</v>
      </c>
      <c r="V32" s="146">
        <v>327</v>
      </c>
      <c r="W32" s="146" t="s">
        <v>506</v>
      </c>
      <c r="X32" s="146">
        <v>130</v>
      </c>
      <c r="Y32" s="146" t="s">
        <v>12</v>
      </c>
      <c r="Z32" s="146" t="s">
        <v>12</v>
      </c>
      <c r="AA32" s="147">
        <v>26</v>
      </c>
    </row>
    <row r="33" spans="1:27" ht="15" x14ac:dyDescent="0.2">
      <c r="A33" s="14">
        <v>27</v>
      </c>
      <c r="B33" s="139" t="s">
        <v>34</v>
      </c>
      <c r="C33" s="177" t="s">
        <v>514</v>
      </c>
      <c r="D33" s="177">
        <v>117</v>
      </c>
      <c r="E33" s="146" t="s">
        <v>504</v>
      </c>
      <c r="F33" s="146" t="s">
        <v>535</v>
      </c>
      <c r="G33" s="146" t="s">
        <v>468</v>
      </c>
      <c r="H33" s="146">
        <v>8</v>
      </c>
      <c r="I33" s="146">
        <v>8</v>
      </c>
      <c r="J33" s="146">
        <v>4</v>
      </c>
      <c r="K33" s="146">
        <v>2</v>
      </c>
      <c r="L33" s="146" t="s">
        <v>12</v>
      </c>
      <c r="M33" s="146" t="s">
        <v>486</v>
      </c>
      <c r="N33" s="146" t="s">
        <v>468</v>
      </c>
      <c r="O33" s="146">
        <v>1</v>
      </c>
      <c r="P33" s="146" t="s">
        <v>12</v>
      </c>
      <c r="Q33" s="146">
        <v>9</v>
      </c>
      <c r="R33" s="146">
        <v>3</v>
      </c>
      <c r="S33" s="146">
        <v>8</v>
      </c>
      <c r="T33" s="146">
        <v>8</v>
      </c>
      <c r="U33" s="146">
        <v>2</v>
      </c>
      <c r="V33" s="146" t="s">
        <v>466</v>
      </c>
      <c r="W33" s="146">
        <v>4</v>
      </c>
      <c r="X33" s="146">
        <v>4</v>
      </c>
      <c r="Y33" s="146">
        <v>1</v>
      </c>
      <c r="Z33" s="146" t="s">
        <v>12</v>
      </c>
      <c r="AA33" s="147">
        <v>27</v>
      </c>
    </row>
    <row r="34" spans="1:27" ht="15" x14ac:dyDescent="0.2">
      <c r="A34" s="14">
        <v>28</v>
      </c>
      <c r="B34" s="139" t="s">
        <v>35</v>
      </c>
      <c r="C34" s="177">
        <v>434</v>
      </c>
      <c r="D34" s="177" t="s">
        <v>210</v>
      </c>
      <c r="E34" s="146">
        <v>210</v>
      </c>
      <c r="F34" s="146" t="s">
        <v>262</v>
      </c>
      <c r="G34" s="146" t="s">
        <v>518</v>
      </c>
      <c r="H34" s="146">
        <v>225</v>
      </c>
      <c r="I34" s="146" t="s">
        <v>462</v>
      </c>
      <c r="J34" s="146" t="s">
        <v>508</v>
      </c>
      <c r="K34" s="146">
        <v>7</v>
      </c>
      <c r="L34" s="146">
        <v>9</v>
      </c>
      <c r="M34" s="146" t="s">
        <v>488</v>
      </c>
      <c r="N34" s="146">
        <v>223</v>
      </c>
      <c r="O34" s="146" t="s">
        <v>12</v>
      </c>
      <c r="P34" s="146" t="s">
        <v>12</v>
      </c>
      <c r="Q34" s="146" t="s">
        <v>486</v>
      </c>
      <c r="R34" s="146" t="s">
        <v>499</v>
      </c>
      <c r="S34" s="146" t="s">
        <v>462</v>
      </c>
      <c r="T34" s="146" t="s">
        <v>499</v>
      </c>
      <c r="U34" s="146">
        <v>6</v>
      </c>
      <c r="V34" s="146">
        <v>326</v>
      </c>
      <c r="W34" s="146" t="s">
        <v>473</v>
      </c>
      <c r="X34" s="146" t="s">
        <v>520</v>
      </c>
      <c r="Y34" s="146">
        <v>2</v>
      </c>
      <c r="Z34" s="146">
        <v>3</v>
      </c>
      <c r="AA34" s="147">
        <v>28</v>
      </c>
    </row>
    <row r="35" spans="1:27" ht="15" x14ac:dyDescent="0.2">
      <c r="A35" s="14">
        <v>29</v>
      </c>
      <c r="B35" s="139" t="s">
        <v>36</v>
      </c>
      <c r="C35" s="177">
        <v>458</v>
      </c>
      <c r="D35" s="177">
        <v>508</v>
      </c>
      <c r="E35" s="146">
        <v>114</v>
      </c>
      <c r="F35" s="146">
        <v>163</v>
      </c>
      <c r="G35" s="146" t="s">
        <v>522</v>
      </c>
      <c r="H35" s="146" t="s">
        <v>519</v>
      </c>
      <c r="I35" s="146" t="s">
        <v>467</v>
      </c>
      <c r="J35" s="146" t="s">
        <v>467</v>
      </c>
      <c r="K35" s="146" t="s">
        <v>467</v>
      </c>
      <c r="L35" s="146" t="s">
        <v>466</v>
      </c>
      <c r="M35" s="146" t="s">
        <v>523</v>
      </c>
      <c r="N35" s="146" t="s">
        <v>527</v>
      </c>
      <c r="O35" s="146">
        <v>3</v>
      </c>
      <c r="P35" s="146">
        <v>1</v>
      </c>
      <c r="Q35" s="146" t="s">
        <v>469</v>
      </c>
      <c r="R35" s="146" t="s">
        <v>504</v>
      </c>
      <c r="S35" s="146" t="s">
        <v>499</v>
      </c>
      <c r="T35" s="146" t="s">
        <v>496</v>
      </c>
      <c r="U35" s="146" t="s">
        <v>463</v>
      </c>
      <c r="V35" s="146" t="s">
        <v>461</v>
      </c>
      <c r="W35" s="146" t="s">
        <v>482</v>
      </c>
      <c r="X35" s="146" t="s">
        <v>493</v>
      </c>
      <c r="Y35" s="146">
        <v>6</v>
      </c>
      <c r="Z35" s="146">
        <v>4</v>
      </c>
      <c r="AA35" s="147">
        <v>29</v>
      </c>
    </row>
    <row r="36" spans="1:27" ht="15" x14ac:dyDescent="0.2">
      <c r="A36" s="14">
        <v>30</v>
      </c>
      <c r="B36" s="139" t="s">
        <v>37</v>
      </c>
      <c r="C36" s="177">
        <v>219</v>
      </c>
      <c r="D36" s="177">
        <v>694</v>
      </c>
      <c r="E36" s="146" t="s">
        <v>524</v>
      </c>
      <c r="F36" s="146">
        <v>152</v>
      </c>
      <c r="G36" s="146" t="s">
        <v>484</v>
      </c>
      <c r="H36" s="146" t="s">
        <v>555</v>
      </c>
      <c r="I36" s="146" t="s">
        <v>462</v>
      </c>
      <c r="J36" s="146" t="s">
        <v>523</v>
      </c>
      <c r="K36" s="146">
        <v>7</v>
      </c>
      <c r="L36" s="146" t="s">
        <v>476</v>
      </c>
      <c r="M36" s="146" t="s">
        <v>496</v>
      </c>
      <c r="N36" s="146">
        <v>119</v>
      </c>
      <c r="O36" s="146">
        <v>1</v>
      </c>
      <c r="P36" s="146">
        <v>1</v>
      </c>
      <c r="Q36" s="146" t="s">
        <v>492</v>
      </c>
      <c r="R36" s="146">
        <v>116</v>
      </c>
      <c r="S36" s="146" t="s">
        <v>506</v>
      </c>
      <c r="T36" s="146" t="s">
        <v>526</v>
      </c>
      <c r="U36" s="146">
        <v>6</v>
      </c>
      <c r="V36" s="146">
        <v>7</v>
      </c>
      <c r="W36" s="146" t="s">
        <v>486</v>
      </c>
      <c r="X36" s="146" t="s">
        <v>533</v>
      </c>
      <c r="Y36" s="146">
        <v>2</v>
      </c>
      <c r="Z36" s="146">
        <v>2</v>
      </c>
      <c r="AA36" s="147">
        <v>30</v>
      </c>
    </row>
    <row r="37" spans="1:27" ht="15" x14ac:dyDescent="0.2">
      <c r="A37" s="14">
        <v>31</v>
      </c>
      <c r="B37" s="139" t="s">
        <v>38</v>
      </c>
      <c r="C37" s="177">
        <v>176</v>
      </c>
      <c r="D37" s="177">
        <v>318</v>
      </c>
      <c r="E37" s="146" t="s">
        <v>526</v>
      </c>
      <c r="F37" s="146" t="s">
        <v>525</v>
      </c>
      <c r="G37" s="146" t="s">
        <v>501</v>
      </c>
      <c r="H37" s="146" t="s">
        <v>487</v>
      </c>
      <c r="I37" s="146" t="s">
        <v>474</v>
      </c>
      <c r="J37" s="146" t="s">
        <v>468</v>
      </c>
      <c r="K37" s="146">
        <v>5</v>
      </c>
      <c r="L37" s="146">
        <v>3</v>
      </c>
      <c r="M37" s="146" t="s">
        <v>484</v>
      </c>
      <c r="N37" s="146" t="s">
        <v>513</v>
      </c>
      <c r="O37" s="146">
        <v>3</v>
      </c>
      <c r="P37" s="146">
        <v>3</v>
      </c>
      <c r="Q37" s="146" t="s">
        <v>461</v>
      </c>
      <c r="R37" s="146" t="s">
        <v>464</v>
      </c>
      <c r="S37" s="146" t="s">
        <v>467</v>
      </c>
      <c r="T37" s="146" t="s">
        <v>470</v>
      </c>
      <c r="U37" s="146">
        <v>6</v>
      </c>
      <c r="V37" s="146" t="s">
        <v>506</v>
      </c>
      <c r="W37" s="146" t="s">
        <v>486</v>
      </c>
      <c r="X37" s="146" t="s">
        <v>493</v>
      </c>
      <c r="Y37" s="146">
        <v>5</v>
      </c>
      <c r="Z37" s="146">
        <v>2</v>
      </c>
      <c r="AA37" s="147">
        <v>31</v>
      </c>
    </row>
    <row r="38" spans="1:27" ht="15" x14ac:dyDescent="0.2">
      <c r="A38" s="14">
        <v>32</v>
      </c>
      <c r="B38" s="139" t="s">
        <v>39</v>
      </c>
      <c r="C38" s="177">
        <v>264</v>
      </c>
      <c r="D38" s="177" t="s">
        <v>263</v>
      </c>
      <c r="E38" s="146" t="s">
        <v>518</v>
      </c>
      <c r="F38" s="146">
        <v>545</v>
      </c>
      <c r="G38" s="146" t="s">
        <v>484</v>
      </c>
      <c r="H38" s="146">
        <v>116</v>
      </c>
      <c r="I38" s="146" t="s">
        <v>467</v>
      </c>
      <c r="J38" s="146" t="s">
        <v>522</v>
      </c>
      <c r="K38" s="146" t="s">
        <v>463</v>
      </c>
      <c r="L38" s="146" t="s">
        <v>531</v>
      </c>
      <c r="M38" s="146" t="s">
        <v>475</v>
      </c>
      <c r="N38" s="146">
        <v>337</v>
      </c>
      <c r="O38" s="146">
        <v>1</v>
      </c>
      <c r="P38" s="146" t="s">
        <v>12</v>
      </c>
      <c r="Q38" s="146" t="s">
        <v>471</v>
      </c>
      <c r="R38" s="146">
        <v>500</v>
      </c>
      <c r="S38" s="146" t="s">
        <v>497</v>
      </c>
      <c r="T38" s="146">
        <v>171</v>
      </c>
      <c r="U38" s="146">
        <v>8</v>
      </c>
      <c r="V38" s="146" t="s">
        <v>464</v>
      </c>
      <c r="W38" s="146" t="s">
        <v>486</v>
      </c>
      <c r="X38" s="146" t="s">
        <v>520</v>
      </c>
      <c r="Y38" s="146">
        <v>3</v>
      </c>
      <c r="Z38" s="146">
        <v>1</v>
      </c>
      <c r="AA38" s="147">
        <v>32</v>
      </c>
    </row>
    <row r="39" spans="1:27" ht="15" x14ac:dyDescent="0.2">
      <c r="A39" s="14">
        <v>33</v>
      </c>
      <c r="B39" s="139" t="s">
        <v>40</v>
      </c>
      <c r="C39" s="177" t="s">
        <v>503</v>
      </c>
      <c r="D39" s="177" t="s">
        <v>264</v>
      </c>
      <c r="E39" s="146">
        <v>5</v>
      </c>
      <c r="F39" s="146" t="s">
        <v>265</v>
      </c>
      <c r="G39" s="146">
        <v>2</v>
      </c>
      <c r="H39" s="146" t="s">
        <v>508</v>
      </c>
      <c r="I39" s="146">
        <v>1</v>
      </c>
      <c r="J39" s="146" t="s">
        <v>481</v>
      </c>
      <c r="K39" s="146">
        <v>2</v>
      </c>
      <c r="L39" s="146" t="s">
        <v>490</v>
      </c>
      <c r="M39" s="146">
        <v>2</v>
      </c>
      <c r="N39" s="146">
        <v>189</v>
      </c>
      <c r="O39" s="146">
        <v>1</v>
      </c>
      <c r="P39" s="146">
        <v>6</v>
      </c>
      <c r="Q39" s="146">
        <v>1</v>
      </c>
      <c r="R39" s="146" t="s">
        <v>500</v>
      </c>
      <c r="S39" s="146">
        <v>1</v>
      </c>
      <c r="T39" s="146" t="s">
        <v>496</v>
      </c>
      <c r="U39" s="146">
        <v>1</v>
      </c>
      <c r="V39" s="146" t="s">
        <v>476</v>
      </c>
      <c r="W39" s="146">
        <v>1</v>
      </c>
      <c r="X39" s="146" t="s">
        <v>504</v>
      </c>
      <c r="Y39" s="146">
        <v>1</v>
      </c>
      <c r="Z39" s="146" t="s">
        <v>468</v>
      </c>
      <c r="AA39" s="147">
        <v>33</v>
      </c>
    </row>
    <row r="40" spans="1:27" ht="15" x14ac:dyDescent="0.2">
      <c r="A40" s="14">
        <v>34</v>
      </c>
      <c r="B40" s="139" t="s">
        <v>41</v>
      </c>
      <c r="C40" s="177">
        <v>159</v>
      </c>
      <c r="D40" s="177">
        <v>885</v>
      </c>
      <c r="E40" s="146" t="s">
        <v>477</v>
      </c>
      <c r="F40" s="146">
        <v>363</v>
      </c>
      <c r="G40" s="146" t="s">
        <v>476</v>
      </c>
      <c r="H40" s="146">
        <v>112</v>
      </c>
      <c r="I40" s="146" t="s">
        <v>466</v>
      </c>
      <c r="J40" s="146" t="s">
        <v>525</v>
      </c>
      <c r="K40" s="146">
        <v>6</v>
      </c>
      <c r="L40" s="146" t="s">
        <v>501</v>
      </c>
      <c r="M40" s="146" t="s">
        <v>495</v>
      </c>
      <c r="N40" s="146">
        <v>119</v>
      </c>
      <c r="O40" s="146">
        <v>1</v>
      </c>
      <c r="P40" s="146">
        <v>5</v>
      </c>
      <c r="Q40" s="146" t="s">
        <v>477</v>
      </c>
      <c r="R40" s="146" t="s">
        <v>491</v>
      </c>
      <c r="S40" s="146" t="s">
        <v>512</v>
      </c>
      <c r="T40" s="146" t="s">
        <v>489</v>
      </c>
      <c r="U40" s="146" t="s">
        <v>466</v>
      </c>
      <c r="V40" s="146" t="s">
        <v>492</v>
      </c>
      <c r="W40" s="146">
        <v>7</v>
      </c>
      <c r="X40" s="146" t="s">
        <v>462</v>
      </c>
      <c r="Y40" s="146">
        <v>4</v>
      </c>
      <c r="Z40" s="146">
        <v>8</v>
      </c>
      <c r="AA40" s="147">
        <v>34</v>
      </c>
    </row>
    <row r="41" spans="1:27" ht="15" x14ac:dyDescent="0.2">
      <c r="A41" s="14">
        <v>35</v>
      </c>
      <c r="B41" s="139" t="s">
        <v>42</v>
      </c>
      <c r="C41" s="177">
        <v>352</v>
      </c>
      <c r="D41" s="177">
        <v>766</v>
      </c>
      <c r="E41" s="146" t="s">
        <v>533</v>
      </c>
      <c r="F41" s="146">
        <v>296</v>
      </c>
      <c r="G41" s="146" t="s">
        <v>483</v>
      </c>
      <c r="H41" s="146" t="s">
        <v>515</v>
      </c>
      <c r="I41" s="146" t="s">
        <v>469</v>
      </c>
      <c r="J41" s="146" t="s">
        <v>502</v>
      </c>
      <c r="K41" s="146" t="s">
        <v>474</v>
      </c>
      <c r="L41" s="146" t="s">
        <v>468</v>
      </c>
      <c r="M41" s="146" t="s">
        <v>479</v>
      </c>
      <c r="N41" s="146">
        <v>169</v>
      </c>
      <c r="O41" s="146">
        <v>5</v>
      </c>
      <c r="P41" s="146">
        <v>4</v>
      </c>
      <c r="Q41" s="146" t="s">
        <v>496</v>
      </c>
      <c r="R41" s="146" t="s">
        <v>525</v>
      </c>
      <c r="S41" s="146" t="s">
        <v>476</v>
      </c>
      <c r="T41" s="146" t="s">
        <v>496</v>
      </c>
      <c r="U41" s="146">
        <v>8</v>
      </c>
      <c r="V41" s="146" t="s">
        <v>506</v>
      </c>
      <c r="W41" s="146" t="s">
        <v>501</v>
      </c>
      <c r="X41" s="146" t="s">
        <v>495</v>
      </c>
      <c r="Y41" s="146">
        <v>5</v>
      </c>
      <c r="Z41" s="146">
        <v>2</v>
      </c>
      <c r="AA41" s="147">
        <v>35</v>
      </c>
    </row>
    <row r="42" spans="1:27" ht="15" x14ac:dyDescent="0.2">
      <c r="A42" s="14">
        <v>36</v>
      </c>
      <c r="B42" s="139" t="s">
        <v>43</v>
      </c>
      <c r="C42" s="177" t="s">
        <v>536</v>
      </c>
      <c r="D42" s="177" t="s">
        <v>266</v>
      </c>
      <c r="E42" s="146" t="s">
        <v>486</v>
      </c>
      <c r="F42" s="146">
        <v>262</v>
      </c>
      <c r="G42" s="146" t="s">
        <v>463</v>
      </c>
      <c r="H42" s="146" t="s">
        <v>480</v>
      </c>
      <c r="I42" s="146">
        <v>5</v>
      </c>
      <c r="J42" s="146" t="s">
        <v>557</v>
      </c>
      <c r="K42" s="146">
        <v>2</v>
      </c>
      <c r="L42" s="146">
        <v>5</v>
      </c>
      <c r="M42" s="146" t="s">
        <v>497</v>
      </c>
      <c r="N42" s="146">
        <v>410</v>
      </c>
      <c r="O42" s="146">
        <v>2</v>
      </c>
      <c r="P42" s="146">
        <v>5</v>
      </c>
      <c r="Q42" s="146" t="s">
        <v>461</v>
      </c>
      <c r="R42" s="146" t="s">
        <v>535</v>
      </c>
      <c r="S42" s="146" t="s">
        <v>461</v>
      </c>
      <c r="T42" s="146">
        <v>142</v>
      </c>
      <c r="U42" s="146">
        <v>2</v>
      </c>
      <c r="V42" s="146">
        <v>7</v>
      </c>
      <c r="W42" s="146">
        <v>6</v>
      </c>
      <c r="X42" s="146" t="s">
        <v>464</v>
      </c>
      <c r="Y42" s="146">
        <v>1</v>
      </c>
      <c r="Z42" s="146" t="s">
        <v>12</v>
      </c>
      <c r="AA42" s="147">
        <v>36</v>
      </c>
    </row>
    <row r="43" spans="1:27" ht="15" x14ac:dyDescent="0.2">
      <c r="A43" s="14">
        <v>37</v>
      </c>
      <c r="B43" s="139" t="s">
        <v>44</v>
      </c>
      <c r="C43" s="177">
        <v>156</v>
      </c>
      <c r="D43" s="177">
        <v>463</v>
      </c>
      <c r="E43" s="146" t="s">
        <v>499</v>
      </c>
      <c r="F43" s="146">
        <v>109</v>
      </c>
      <c r="G43" s="146" t="s">
        <v>466</v>
      </c>
      <c r="H43" s="146" t="s">
        <v>466</v>
      </c>
      <c r="I43" s="146" t="s">
        <v>464</v>
      </c>
      <c r="J43" s="146" t="s">
        <v>474</v>
      </c>
      <c r="K43" s="146">
        <v>5</v>
      </c>
      <c r="L43" s="146">
        <v>4</v>
      </c>
      <c r="M43" s="146" t="s">
        <v>487</v>
      </c>
      <c r="N43" s="146">
        <v>110</v>
      </c>
      <c r="O43" s="146">
        <v>4</v>
      </c>
      <c r="P43" s="146">
        <v>1</v>
      </c>
      <c r="Q43" s="146" t="s">
        <v>466</v>
      </c>
      <c r="R43" s="146" t="s">
        <v>477</v>
      </c>
      <c r="S43" s="146" t="s">
        <v>464</v>
      </c>
      <c r="T43" s="146" t="s">
        <v>550</v>
      </c>
      <c r="U43" s="146">
        <v>6</v>
      </c>
      <c r="V43" s="146">
        <v>8</v>
      </c>
      <c r="W43" s="146">
        <v>9</v>
      </c>
      <c r="X43" s="146">
        <v>109</v>
      </c>
      <c r="Y43" s="146">
        <v>1</v>
      </c>
      <c r="Z43" s="146">
        <v>1</v>
      </c>
      <c r="AA43" s="147">
        <v>37</v>
      </c>
    </row>
    <row r="44" spans="1:27" ht="15" x14ac:dyDescent="0.2">
      <c r="A44" s="14">
        <v>38</v>
      </c>
      <c r="B44" s="139" t="s">
        <v>45</v>
      </c>
      <c r="C44" s="177">
        <v>345</v>
      </c>
      <c r="D44" s="177">
        <v>543</v>
      </c>
      <c r="E44" s="146" t="s">
        <v>519</v>
      </c>
      <c r="F44" s="146">
        <v>158</v>
      </c>
      <c r="G44" s="146" t="s">
        <v>472</v>
      </c>
      <c r="H44" s="146" t="s">
        <v>524</v>
      </c>
      <c r="I44" s="146" t="s">
        <v>489</v>
      </c>
      <c r="J44" s="146">
        <v>131</v>
      </c>
      <c r="K44" s="146" t="s">
        <v>486</v>
      </c>
      <c r="L44" s="146" t="s">
        <v>461</v>
      </c>
      <c r="M44" s="146" t="s">
        <v>513</v>
      </c>
      <c r="N44" s="146">
        <v>116</v>
      </c>
      <c r="O44" s="146" t="s">
        <v>12</v>
      </c>
      <c r="P44" s="146" t="s">
        <v>12</v>
      </c>
      <c r="Q44" s="146" t="s">
        <v>465</v>
      </c>
      <c r="R44" s="146" t="s">
        <v>495</v>
      </c>
      <c r="S44" s="146" t="s">
        <v>462</v>
      </c>
      <c r="T44" s="146" t="s">
        <v>474</v>
      </c>
      <c r="U44" s="146" t="s">
        <v>470</v>
      </c>
      <c r="V44" s="146">
        <v>9</v>
      </c>
      <c r="W44" s="146" t="s">
        <v>503</v>
      </c>
      <c r="X44" s="146" t="s">
        <v>477</v>
      </c>
      <c r="Y44" s="146">
        <v>7</v>
      </c>
      <c r="Z44" s="146" t="s">
        <v>486</v>
      </c>
      <c r="AA44" s="147">
        <v>38</v>
      </c>
    </row>
    <row r="45" spans="1:27" ht="15" x14ac:dyDescent="0.2">
      <c r="A45" s="14">
        <v>39</v>
      </c>
      <c r="B45" s="139" t="s">
        <v>46</v>
      </c>
      <c r="C45" s="177">
        <v>447</v>
      </c>
      <c r="D45" s="177">
        <v>204</v>
      </c>
      <c r="E45" s="146">
        <v>123</v>
      </c>
      <c r="F45" s="146" t="s">
        <v>532</v>
      </c>
      <c r="G45" s="146" t="s">
        <v>472</v>
      </c>
      <c r="H45" s="146" t="s">
        <v>492</v>
      </c>
      <c r="I45" s="146" t="s">
        <v>465</v>
      </c>
      <c r="J45" s="146" t="s">
        <v>463</v>
      </c>
      <c r="K45" s="146" t="s">
        <v>466</v>
      </c>
      <c r="L45" s="146">
        <v>6</v>
      </c>
      <c r="M45" s="146">
        <v>101</v>
      </c>
      <c r="N45" s="146" t="s">
        <v>487</v>
      </c>
      <c r="O45" s="146">
        <v>4</v>
      </c>
      <c r="P45" s="146">
        <v>1</v>
      </c>
      <c r="Q45" s="146" t="s">
        <v>524</v>
      </c>
      <c r="R45" s="146" t="s">
        <v>486</v>
      </c>
      <c r="S45" s="146" t="s">
        <v>469</v>
      </c>
      <c r="T45" s="146" t="s">
        <v>474</v>
      </c>
      <c r="U45" s="146" t="s">
        <v>486</v>
      </c>
      <c r="V45" s="146" t="s">
        <v>461</v>
      </c>
      <c r="W45" s="146" t="s">
        <v>461</v>
      </c>
      <c r="X45" s="146">
        <v>4</v>
      </c>
      <c r="Y45" s="146" t="s">
        <v>474</v>
      </c>
      <c r="Z45" s="146">
        <v>4</v>
      </c>
      <c r="AA45" s="147">
        <v>39</v>
      </c>
    </row>
    <row r="46" spans="1:27" ht="15" x14ac:dyDescent="0.2">
      <c r="A46" s="147">
        <v>40</v>
      </c>
      <c r="B46" s="139" t="s">
        <v>47</v>
      </c>
      <c r="C46" s="177">
        <v>2</v>
      </c>
      <c r="D46" s="177" t="s">
        <v>505</v>
      </c>
      <c r="E46" s="146" t="s">
        <v>12</v>
      </c>
      <c r="F46" s="146" t="s">
        <v>12</v>
      </c>
      <c r="G46" s="146" t="s">
        <v>12</v>
      </c>
      <c r="H46" s="146" t="s">
        <v>12</v>
      </c>
      <c r="I46" s="146" t="s">
        <v>12</v>
      </c>
      <c r="J46" s="146" t="s">
        <v>12</v>
      </c>
      <c r="K46" s="146" t="s">
        <v>12</v>
      </c>
      <c r="L46" s="146" t="s">
        <v>12</v>
      </c>
      <c r="M46" s="146" t="s">
        <v>12</v>
      </c>
      <c r="N46" s="146" t="s">
        <v>12</v>
      </c>
      <c r="O46" s="146" t="s">
        <v>12</v>
      </c>
      <c r="P46" s="146" t="s">
        <v>12</v>
      </c>
      <c r="Q46" s="146" t="s">
        <v>12</v>
      </c>
      <c r="R46" s="146" t="s">
        <v>12</v>
      </c>
      <c r="S46" s="146">
        <v>2</v>
      </c>
      <c r="T46" s="146" t="s">
        <v>505</v>
      </c>
      <c r="U46" s="146" t="s">
        <v>12</v>
      </c>
      <c r="V46" s="146" t="s">
        <v>12</v>
      </c>
      <c r="W46" s="146" t="s">
        <v>12</v>
      </c>
      <c r="X46" s="146" t="s">
        <v>12</v>
      </c>
      <c r="Y46" s="146" t="s">
        <v>12</v>
      </c>
      <c r="Z46" s="146" t="s">
        <v>12</v>
      </c>
      <c r="AA46" s="147">
        <v>40</v>
      </c>
    </row>
  </sheetData>
  <mergeCells count="17">
    <mergeCell ref="B3:Q3"/>
    <mergeCell ref="B2:L2"/>
    <mergeCell ref="B1:L1"/>
    <mergeCell ref="B4:Z4"/>
    <mergeCell ref="Y5:Z5"/>
    <mergeCell ref="U5:V5"/>
    <mergeCell ref="W5:X5"/>
    <mergeCell ref="M5:N5"/>
    <mergeCell ref="O5:P5"/>
    <mergeCell ref="Q5:R5"/>
    <mergeCell ref="S5:T5"/>
    <mergeCell ref="B5:B6"/>
    <mergeCell ref="C5:D5"/>
    <mergeCell ref="E5:F5"/>
    <mergeCell ref="G5:H5"/>
    <mergeCell ref="I5:J5"/>
    <mergeCell ref="K5:L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8"/>
  <sheetViews>
    <sheetView showGridLines="0" workbookViewId="0">
      <selection activeCell="N40" sqref="N40"/>
    </sheetView>
  </sheetViews>
  <sheetFormatPr baseColWidth="10" defaultColWidth="11.42578125" defaultRowHeight="12.75" x14ac:dyDescent="0.2"/>
  <cols>
    <col min="1" max="1" width="51.7109375" style="3" customWidth="1"/>
    <col min="2" max="2" width="6.7109375" style="1" customWidth="1"/>
    <col min="3" max="3" width="12.85546875" style="1" customWidth="1"/>
    <col min="4" max="4" width="13.85546875" style="1" customWidth="1"/>
    <col min="5" max="5" width="14" style="1" customWidth="1"/>
    <col min="6" max="6" width="15" style="1" customWidth="1"/>
    <col min="7" max="7" width="12.85546875" style="1" customWidth="1"/>
    <col min="8" max="8" width="13.85546875" style="1" customWidth="1"/>
    <col min="9" max="9" width="14" style="1" customWidth="1"/>
    <col min="10" max="10" width="15" style="1" customWidth="1"/>
    <col min="11" max="16384" width="11.42578125" style="1"/>
  </cols>
  <sheetData>
    <row r="1" spans="1:10" ht="15" x14ac:dyDescent="0.25">
      <c r="A1" s="212" t="s">
        <v>267</v>
      </c>
      <c r="B1" s="212"/>
      <c r="C1" s="212"/>
      <c r="D1" s="212"/>
      <c r="E1" s="212"/>
      <c r="F1" s="207"/>
      <c r="G1" s="207"/>
      <c r="H1" s="207"/>
      <c r="I1" s="207"/>
      <c r="J1" s="207"/>
    </row>
    <row r="2" spans="1:10" ht="15" x14ac:dyDescent="0.25">
      <c r="A2" s="212" t="s">
        <v>251</v>
      </c>
      <c r="B2" s="212"/>
      <c r="C2" s="212"/>
      <c r="D2" s="212"/>
      <c r="E2" s="207"/>
      <c r="F2" s="207"/>
      <c r="G2" s="207"/>
      <c r="H2" s="207"/>
      <c r="I2" s="207"/>
      <c r="J2" s="207"/>
    </row>
    <row r="3" spans="1:10" ht="15" x14ac:dyDescent="0.25">
      <c r="A3" s="212" t="s">
        <v>1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x14ac:dyDescent="0.2">
      <c r="A4" s="208" t="s">
        <v>345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 x14ac:dyDescent="0.2">
      <c r="A5" s="210"/>
      <c r="B5" s="217" t="s">
        <v>3</v>
      </c>
      <c r="C5" s="210" t="s">
        <v>268</v>
      </c>
      <c r="D5" s="210"/>
      <c r="E5" s="210"/>
      <c r="F5" s="210"/>
      <c r="G5" s="210"/>
      <c r="H5" s="210"/>
      <c r="I5" s="210"/>
      <c r="J5" s="210"/>
    </row>
    <row r="6" spans="1:10" ht="15" customHeight="1" x14ac:dyDescent="0.2">
      <c r="A6" s="210"/>
      <c r="B6" s="217"/>
      <c r="C6" s="210" t="s">
        <v>166</v>
      </c>
      <c r="D6" s="210"/>
      <c r="E6" s="210"/>
      <c r="F6" s="210"/>
      <c r="G6" s="210" t="s">
        <v>167</v>
      </c>
      <c r="H6" s="210"/>
      <c r="I6" s="210"/>
      <c r="J6" s="210"/>
    </row>
    <row r="7" spans="1:10" ht="15" customHeight="1" x14ac:dyDescent="0.2">
      <c r="A7" s="210"/>
      <c r="B7" s="217"/>
      <c r="C7" s="213" t="s">
        <v>4</v>
      </c>
      <c r="D7" s="213"/>
      <c r="E7" s="213" t="s">
        <v>5</v>
      </c>
      <c r="F7" s="213"/>
      <c r="G7" s="213" t="s">
        <v>4</v>
      </c>
      <c r="H7" s="213"/>
      <c r="I7" s="213" t="s">
        <v>5</v>
      </c>
      <c r="J7" s="213"/>
    </row>
    <row r="8" spans="1:10" ht="15" x14ac:dyDescent="0.2">
      <c r="A8" s="210"/>
      <c r="B8" s="217"/>
      <c r="C8" s="140" t="s">
        <v>6</v>
      </c>
      <c r="D8" s="140" t="s">
        <v>7</v>
      </c>
      <c r="E8" s="140" t="s">
        <v>6</v>
      </c>
      <c r="F8" s="140" t="s">
        <v>7</v>
      </c>
      <c r="G8" s="140" t="s">
        <v>6</v>
      </c>
      <c r="H8" s="140" t="s">
        <v>7</v>
      </c>
      <c r="I8" s="140" t="s">
        <v>6</v>
      </c>
      <c r="J8" s="140" t="s">
        <v>7</v>
      </c>
    </row>
    <row r="9" spans="1:10" ht="15" customHeight="1" x14ac:dyDescent="0.2">
      <c r="A9" s="139" t="s">
        <v>3</v>
      </c>
      <c r="B9" s="174">
        <v>33846</v>
      </c>
      <c r="C9" s="142">
        <v>3602</v>
      </c>
      <c r="D9" s="142">
        <v>5617</v>
      </c>
      <c r="E9" s="142">
        <v>213</v>
      </c>
      <c r="F9" s="142">
        <v>298</v>
      </c>
      <c r="G9" s="142">
        <v>2139</v>
      </c>
      <c r="H9" s="142">
        <v>3227</v>
      </c>
      <c r="I9" s="142">
        <v>5850</v>
      </c>
      <c r="J9" s="142">
        <v>12899</v>
      </c>
    </row>
    <row r="10" spans="1:10" ht="15" x14ac:dyDescent="0.2">
      <c r="A10" s="139" t="s">
        <v>8</v>
      </c>
      <c r="B10" s="174">
        <v>224</v>
      </c>
      <c r="C10" s="142">
        <v>19</v>
      </c>
      <c r="D10" s="142">
        <v>119</v>
      </c>
      <c r="E10" s="141" t="s">
        <v>12</v>
      </c>
      <c r="F10" s="142">
        <v>1</v>
      </c>
      <c r="G10" s="142">
        <v>17</v>
      </c>
      <c r="H10" s="142">
        <v>42</v>
      </c>
      <c r="I10" s="142">
        <v>9</v>
      </c>
      <c r="J10" s="142">
        <v>16</v>
      </c>
    </row>
    <row r="11" spans="1:10" ht="15" x14ac:dyDescent="0.2">
      <c r="A11" s="139" t="s">
        <v>9</v>
      </c>
      <c r="B11" s="174">
        <v>224</v>
      </c>
      <c r="C11" s="144">
        <v>19</v>
      </c>
      <c r="D11" s="144">
        <v>119</v>
      </c>
      <c r="E11" s="146" t="s">
        <v>12</v>
      </c>
      <c r="F11" s="144">
        <v>1</v>
      </c>
      <c r="G11" s="144">
        <v>17</v>
      </c>
      <c r="H11" s="144">
        <v>42</v>
      </c>
      <c r="I11" s="144">
        <v>9</v>
      </c>
      <c r="J11" s="144">
        <v>16</v>
      </c>
    </row>
    <row r="12" spans="1:10" ht="15" x14ac:dyDescent="0.2">
      <c r="A12" s="139" t="s">
        <v>10</v>
      </c>
      <c r="B12" s="174">
        <v>14005</v>
      </c>
      <c r="C12" s="142">
        <v>546</v>
      </c>
      <c r="D12" s="142">
        <v>1943</v>
      </c>
      <c r="E12" s="142">
        <v>41</v>
      </c>
      <c r="F12" s="142">
        <v>124</v>
      </c>
      <c r="G12" s="142">
        <v>503</v>
      </c>
      <c r="H12" s="142">
        <v>1568</v>
      </c>
      <c r="I12" s="142">
        <v>1923</v>
      </c>
      <c r="J12" s="142">
        <v>7358</v>
      </c>
    </row>
    <row r="13" spans="1:10" ht="15" x14ac:dyDescent="0.2">
      <c r="A13" s="139" t="s">
        <v>11</v>
      </c>
      <c r="B13" s="174">
        <v>45</v>
      </c>
      <c r="C13" s="144">
        <v>2</v>
      </c>
      <c r="D13" s="144">
        <v>14</v>
      </c>
      <c r="E13" s="146" t="s">
        <v>12</v>
      </c>
      <c r="F13" s="144">
        <v>1</v>
      </c>
      <c r="G13" s="146" t="s">
        <v>12</v>
      </c>
      <c r="H13" s="144">
        <v>7</v>
      </c>
      <c r="I13" s="146" t="s">
        <v>12</v>
      </c>
      <c r="J13" s="144">
        <v>20</v>
      </c>
    </row>
    <row r="14" spans="1:10" ht="15" x14ac:dyDescent="0.2">
      <c r="A14" s="139" t="s">
        <v>13</v>
      </c>
      <c r="B14" s="174">
        <v>1711</v>
      </c>
      <c r="C14" s="144">
        <v>45</v>
      </c>
      <c r="D14" s="144">
        <v>66</v>
      </c>
      <c r="E14" s="144">
        <v>3</v>
      </c>
      <c r="F14" s="144">
        <v>1</v>
      </c>
      <c r="G14" s="144">
        <v>95</v>
      </c>
      <c r="H14" s="144">
        <v>224</v>
      </c>
      <c r="I14" s="144">
        <v>334</v>
      </c>
      <c r="J14" s="144">
        <v>943</v>
      </c>
    </row>
    <row r="15" spans="1:10" ht="15" x14ac:dyDescent="0.2">
      <c r="A15" s="139" t="s">
        <v>14</v>
      </c>
      <c r="B15" s="174">
        <v>61</v>
      </c>
      <c r="C15" s="144">
        <v>14</v>
      </c>
      <c r="D15" s="144">
        <v>7</v>
      </c>
      <c r="E15" s="146" t="s">
        <v>12</v>
      </c>
      <c r="F15" s="146" t="s">
        <v>12</v>
      </c>
      <c r="G15" s="144">
        <v>11</v>
      </c>
      <c r="H15" s="146" t="s">
        <v>12</v>
      </c>
      <c r="I15" s="144">
        <v>18</v>
      </c>
      <c r="J15" s="144">
        <v>10</v>
      </c>
    </row>
    <row r="16" spans="1:10" ht="15" x14ac:dyDescent="0.2">
      <c r="A16" s="139" t="s">
        <v>15</v>
      </c>
      <c r="B16" s="174">
        <v>394</v>
      </c>
      <c r="C16" s="144">
        <v>27</v>
      </c>
      <c r="D16" s="144">
        <v>135</v>
      </c>
      <c r="E16" s="144">
        <v>1</v>
      </c>
      <c r="F16" s="144">
        <v>8</v>
      </c>
      <c r="G16" s="144">
        <v>10</v>
      </c>
      <c r="H16" s="144">
        <v>43</v>
      </c>
      <c r="I16" s="144">
        <v>20</v>
      </c>
      <c r="J16" s="144">
        <v>150</v>
      </c>
    </row>
    <row r="17" spans="1:10" ht="15" x14ac:dyDescent="0.2">
      <c r="A17" s="139" t="s">
        <v>16</v>
      </c>
      <c r="B17" s="174">
        <v>104</v>
      </c>
      <c r="C17" s="144">
        <v>3</v>
      </c>
      <c r="D17" s="144">
        <v>9</v>
      </c>
      <c r="E17" s="146" t="s">
        <v>12</v>
      </c>
      <c r="F17" s="144">
        <v>2</v>
      </c>
      <c r="G17" s="144">
        <v>2</v>
      </c>
      <c r="H17" s="144">
        <v>7</v>
      </c>
      <c r="I17" s="144">
        <v>21</v>
      </c>
      <c r="J17" s="144">
        <v>60</v>
      </c>
    </row>
    <row r="18" spans="1:10" ht="15" x14ac:dyDescent="0.2">
      <c r="A18" s="139" t="s">
        <v>17</v>
      </c>
      <c r="B18" s="174">
        <v>474</v>
      </c>
      <c r="C18" s="144">
        <v>33</v>
      </c>
      <c r="D18" s="144">
        <v>45</v>
      </c>
      <c r="E18" s="144">
        <v>4</v>
      </c>
      <c r="F18" s="144">
        <v>1</v>
      </c>
      <c r="G18" s="144">
        <v>68</v>
      </c>
      <c r="H18" s="144">
        <v>54</v>
      </c>
      <c r="I18" s="144">
        <v>131</v>
      </c>
      <c r="J18" s="144">
        <v>136</v>
      </c>
    </row>
    <row r="19" spans="1:10" ht="15" x14ac:dyDescent="0.2">
      <c r="A19" s="139" t="s">
        <v>18</v>
      </c>
      <c r="B19" s="174">
        <v>1172</v>
      </c>
      <c r="C19" s="144">
        <v>61</v>
      </c>
      <c r="D19" s="144">
        <v>247</v>
      </c>
      <c r="E19" s="144">
        <v>3</v>
      </c>
      <c r="F19" s="144">
        <v>10</v>
      </c>
      <c r="G19" s="144">
        <v>33</v>
      </c>
      <c r="H19" s="144">
        <v>131</v>
      </c>
      <c r="I19" s="144">
        <v>100</v>
      </c>
      <c r="J19" s="144">
        <v>586</v>
      </c>
    </row>
    <row r="20" spans="1:10" ht="15" x14ac:dyDescent="0.2">
      <c r="A20" s="139" t="s">
        <v>19</v>
      </c>
      <c r="B20" s="174">
        <v>617</v>
      </c>
      <c r="C20" s="144">
        <v>36</v>
      </c>
      <c r="D20" s="144">
        <v>78</v>
      </c>
      <c r="E20" s="144">
        <v>4</v>
      </c>
      <c r="F20" s="144">
        <v>11</v>
      </c>
      <c r="G20" s="144">
        <v>20</v>
      </c>
      <c r="H20" s="144">
        <v>50</v>
      </c>
      <c r="I20" s="144">
        <v>109</v>
      </c>
      <c r="J20" s="144">
        <v>311</v>
      </c>
    </row>
    <row r="21" spans="1:10" ht="15" x14ac:dyDescent="0.2">
      <c r="A21" s="139" t="s">
        <v>20</v>
      </c>
      <c r="B21" s="174">
        <v>270</v>
      </c>
      <c r="C21" s="144">
        <v>23</v>
      </c>
      <c r="D21" s="144">
        <v>30</v>
      </c>
      <c r="E21" s="144">
        <v>1</v>
      </c>
      <c r="F21" s="144">
        <v>2</v>
      </c>
      <c r="G21" s="144">
        <v>26</v>
      </c>
      <c r="H21" s="144">
        <v>22</v>
      </c>
      <c r="I21" s="144">
        <v>74</v>
      </c>
      <c r="J21" s="144">
        <v>92</v>
      </c>
    </row>
    <row r="22" spans="1:10" ht="15" x14ac:dyDescent="0.2">
      <c r="A22" s="139" t="s">
        <v>21</v>
      </c>
      <c r="B22" s="174">
        <v>2691</v>
      </c>
      <c r="C22" s="144">
        <v>70</v>
      </c>
      <c r="D22" s="144">
        <v>273</v>
      </c>
      <c r="E22" s="144">
        <v>5</v>
      </c>
      <c r="F22" s="144">
        <v>26</v>
      </c>
      <c r="G22" s="144">
        <v>77</v>
      </c>
      <c r="H22" s="144">
        <v>157</v>
      </c>
      <c r="I22" s="144">
        <v>444</v>
      </c>
      <c r="J22" s="144">
        <v>1639</v>
      </c>
    </row>
    <row r="23" spans="1:10" ht="15" x14ac:dyDescent="0.2">
      <c r="A23" s="139" t="s">
        <v>22</v>
      </c>
      <c r="B23" s="174">
        <v>2394</v>
      </c>
      <c r="C23" s="144">
        <v>44</v>
      </c>
      <c r="D23" s="144">
        <v>160</v>
      </c>
      <c r="E23" s="144">
        <v>6</v>
      </c>
      <c r="F23" s="144">
        <v>24</v>
      </c>
      <c r="G23" s="144">
        <v>57</v>
      </c>
      <c r="H23" s="144">
        <v>169</v>
      </c>
      <c r="I23" s="144">
        <v>283</v>
      </c>
      <c r="J23" s="144">
        <v>1652</v>
      </c>
    </row>
    <row r="24" spans="1:10" ht="15" x14ac:dyDescent="0.2">
      <c r="A24" s="139" t="s">
        <v>23</v>
      </c>
      <c r="B24" s="174">
        <v>1338</v>
      </c>
      <c r="C24" s="144">
        <v>84</v>
      </c>
      <c r="D24" s="144">
        <v>114</v>
      </c>
      <c r="E24" s="144">
        <v>7</v>
      </c>
      <c r="F24" s="144">
        <v>7</v>
      </c>
      <c r="G24" s="144">
        <v>67</v>
      </c>
      <c r="H24" s="144">
        <v>78</v>
      </c>
      <c r="I24" s="144">
        <v>319</v>
      </c>
      <c r="J24" s="144">
        <v>663</v>
      </c>
    </row>
    <row r="25" spans="1:10" ht="15" x14ac:dyDescent="0.2">
      <c r="A25" s="139" t="s">
        <v>24</v>
      </c>
      <c r="B25" s="174">
        <v>290</v>
      </c>
      <c r="C25" s="144">
        <v>22</v>
      </c>
      <c r="D25" s="144">
        <v>116</v>
      </c>
      <c r="E25" s="144">
        <v>1</v>
      </c>
      <c r="F25" s="144">
        <v>9</v>
      </c>
      <c r="G25" s="144">
        <v>5</v>
      </c>
      <c r="H25" s="144">
        <v>34</v>
      </c>
      <c r="I25" s="144">
        <v>20</v>
      </c>
      <c r="J25" s="144">
        <v>84</v>
      </c>
    </row>
    <row r="26" spans="1:10" ht="15" x14ac:dyDescent="0.2">
      <c r="A26" s="139" t="s">
        <v>25</v>
      </c>
      <c r="B26" s="174">
        <v>2444</v>
      </c>
      <c r="C26" s="144">
        <v>81</v>
      </c>
      <c r="D26" s="144">
        <v>649</v>
      </c>
      <c r="E26" s="144">
        <v>5</v>
      </c>
      <c r="F26" s="144">
        <v>22</v>
      </c>
      <c r="G26" s="144">
        <v>34</v>
      </c>
      <c r="H26" s="144">
        <v>593</v>
      </c>
      <c r="I26" s="144">
        <v>50</v>
      </c>
      <c r="J26" s="144">
        <v>1010</v>
      </c>
    </row>
    <row r="27" spans="1:10" ht="15" x14ac:dyDescent="0.2">
      <c r="A27" s="139" t="s">
        <v>26</v>
      </c>
      <c r="B27" s="174">
        <v>19617</v>
      </c>
      <c r="C27" s="142">
        <v>3038</v>
      </c>
      <c r="D27" s="142">
        <v>3555</v>
      </c>
      <c r="E27" s="142">
        <v>172</v>
      </c>
      <c r="F27" s="142">
        <v>174</v>
      </c>
      <c r="G27" s="142">
        <v>1618</v>
      </c>
      <c r="H27" s="142">
        <v>1616</v>
      </c>
      <c r="I27" s="142">
        <v>3918</v>
      </c>
      <c r="J27" s="142">
        <v>5525</v>
      </c>
    </row>
    <row r="28" spans="1:10" ht="15" x14ac:dyDescent="0.2">
      <c r="A28" s="139" t="s">
        <v>27</v>
      </c>
      <c r="B28" s="174">
        <v>2389</v>
      </c>
      <c r="C28" s="144">
        <v>295</v>
      </c>
      <c r="D28" s="144">
        <v>400</v>
      </c>
      <c r="E28" s="144">
        <v>18</v>
      </c>
      <c r="F28" s="144">
        <v>18</v>
      </c>
      <c r="G28" s="144">
        <v>203</v>
      </c>
      <c r="H28" s="144">
        <v>205</v>
      </c>
      <c r="I28" s="144">
        <v>494</v>
      </c>
      <c r="J28" s="144">
        <v>757</v>
      </c>
    </row>
    <row r="29" spans="1:10" ht="15" x14ac:dyDescent="0.2">
      <c r="A29" s="139" t="s">
        <v>28</v>
      </c>
      <c r="B29" s="174">
        <v>863</v>
      </c>
      <c r="C29" s="144">
        <v>66</v>
      </c>
      <c r="D29" s="144">
        <v>159</v>
      </c>
      <c r="E29" s="144">
        <v>4</v>
      </c>
      <c r="F29" s="144">
        <v>4</v>
      </c>
      <c r="G29" s="144">
        <v>28</v>
      </c>
      <c r="H29" s="144">
        <v>88</v>
      </c>
      <c r="I29" s="144">
        <v>63</v>
      </c>
      <c r="J29" s="144">
        <v>451</v>
      </c>
    </row>
    <row r="30" spans="1:10" ht="15" x14ac:dyDescent="0.2">
      <c r="A30" s="139" t="s">
        <v>29</v>
      </c>
      <c r="B30" s="174">
        <v>792</v>
      </c>
      <c r="C30" s="144">
        <v>86</v>
      </c>
      <c r="D30" s="144">
        <v>71</v>
      </c>
      <c r="E30" s="144">
        <v>3</v>
      </c>
      <c r="F30" s="144">
        <v>2</v>
      </c>
      <c r="G30" s="144">
        <v>147</v>
      </c>
      <c r="H30" s="144">
        <v>113</v>
      </c>
      <c r="I30" s="144">
        <v>205</v>
      </c>
      <c r="J30" s="144">
        <v>165</v>
      </c>
    </row>
    <row r="31" spans="1:10" ht="15" x14ac:dyDescent="0.2">
      <c r="A31" s="139" t="s">
        <v>30</v>
      </c>
      <c r="B31" s="174">
        <v>136</v>
      </c>
      <c r="C31" s="144">
        <v>26</v>
      </c>
      <c r="D31" s="144">
        <v>35</v>
      </c>
      <c r="E31" s="144">
        <v>1</v>
      </c>
      <c r="F31" s="144">
        <v>2</v>
      </c>
      <c r="G31" s="144">
        <v>8</v>
      </c>
      <c r="H31" s="144">
        <v>12</v>
      </c>
      <c r="I31" s="144">
        <v>20</v>
      </c>
      <c r="J31" s="144">
        <v>32</v>
      </c>
    </row>
    <row r="32" spans="1:10" ht="15" x14ac:dyDescent="0.2">
      <c r="A32" s="139" t="s">
        <v>31</v>
      </c>
      <c r="B32" s="174">
        <v>143</v>
      </c>
      <c r="C32" s="144">
        <v>11</v>
      </c>
      <c r="D32" s="144">
        <v>32</v>
      </c>
      <c r="E32" s="146" t="s">
        <v>12</v>
      </c>
      <c r="F32" s="146" t="s">
        <v>12</v>
      </c>
      <c r="G32" s="144">
        <v>3</v>
      </c>
      <c r="H32" s="144">
        <v>16</v>
      </c>
      <c r="I32" s="144">
        <v>19</v>
      </c>
      <c r="J32" s="144">
        <v>62</v>
      </c>
    </row>
    <row r="33" spans="1:10" ht="15" x14ac:dyDescent="0.2">
      <c r="A33" s="139" t="s">
        <v>32</v>
      </c>
      <c r="B33" s="174">
        <v>465</v>
      </c>
      <c r="C33" s="144">
        <v>25</v>
      </c>
      <c r="D33" s="144">
        <v>102</v>
      </c>
      <c r="E33" s="144">
        <v>3</v>
      </c>
      <c r="F33" s="144">
        <v>2</v>
      </c>
      <c r="G33" s="144">
        <v>8</v>
      </c>
      <c r="H33" s="144">
        <v>59</v>
      </c>
      <c r="I33" s="144">
        <v>45</v>
      </c>
      <c r="J33" s="144">
        <v>222</v>
      </c>
    </row>
    <row r="34" spans="1:10" ht="15" x14ac:dyDescent="0.2">
      <c r="A34" s="139" t="s">
        <v>33</v>
      </c>
      <c r="B34" s="174">
        <v>3412</v>
      </c>
      <c r="C34" s="144">
        <v>417</v>
      </c>
      <c r="D34" s="144">
        <v>553</v>
      </c>
      <c r="E34" s="144">
        <v>16</v>
      </c>
      <c r="F34" s="144">
        <v>34</v>
      </c>
      <c r="G34" s="144">
        <v>161</v>
      </c>
      <c r="H34" s="144">
        <v>241</v>
      </c>
      <c r="I34" s="144">
        <v>699</v>
      </c>
      <c r="J34" s="144">
        <v>1291</v>
      </c>
    </row>
    <row r="35" spans="1:10" ht="15" x14ac:dyDescent="0.2">
      <c r="A35" s="139" t="s">
        <v>34</v>
      </c>
      <c r="B35" s="174">
        <v>117</v>
      </c>
      <c r="C35" s="144">
        <v>24</v>
      </c>
      <c r="D35" s="144">
        <v>29</v>
      </c>
      <c r="E35" s="146" t="s">
        <v>12</v>
      </c>
      <c r="F35" s="144">
        <v>1</v>
      </c>
      <c r="G35" s="144">
        <v>9</v>
      </c>
      <c r="H35" s="144">
        <v>17</v>
      </c>
      <c r="I35" s="144">
        <v>21</v>
      </c>
      <c r="J35" s="144">
        <v>16</v>
      </c>
    </row>
    <row r="36" spans="1:10" ht="15" x14ac:dyDescent="0.2">
      <c r="A36" s="139" t="s">
        <v>35</v>
      </c>
      <c r="B36" s="174">
        <v>2348</v>
      </c>
      <c r="C36" s="144">
        <v>421</v>
      </c>
      <c r="D36" s="144">
        <v>470</v>
      </c>
      <c r="E36" s="144">
        <v>24</v>
      </c>
      <c r="F36" s="144">
        <v>19</v>
      </c>
      <c r="G36" s="144">
        <v>179</v>
      </c>
      <c r="H36" s="144">
        <v>162</v>
      </c>
      <c r="I36" s="144">
        <v>512</v>
      </c>
      <c r="J36" s="144">
        <v>562</v>
      </c>
    </row>
    <row r="37" spans="1:10" ht="15" x14ac:dyDescent="0.2">
      <c r="A37" s="139" t="s">
        <v>36</v>
      </c>
      <c r="B37" s="174">
        <v>508</v>
      </c>
      <c r="C37" s="144">
        <v>27</v>
      </c>
      <c r="D37" s="144">
        <v>64</v>
      </c>
      <c r="E37" s="144">
        <v>2</v>
      </c>
      <c r="F37" s="144">
        <v>8</v>
      </c>
      <c r="G37" s="144">
        <v>37</v>
      </c>
      <c r="H37" s="144">
        <v>107</v>
      </c>
      <c r="I37" s="144">
        <v>71</v>
      </c>
      <c r="J37" s="144">
        <v>191</v>
      </c>
    </row>
    <row r="38" spans="1:10" ht="15" x14ac:dyDescent="0.2">
      <c r="A38" s="139" t="s">
        <v>37</v>
      </c>
      <c r="B38" s="174">
        <v>694</v>
      </c>
      <c r="C38" s="144">
        <v>57</v>
      </c>
      <c r="D38" s="144">
        <v>213</v>
      </c>
      <c r="E38" s="144">
        <v>2</v>
      </c>
      <c r="F38" s="144">
        <v>7</v>
      </c>
      <c r="G38" s="144">
        <v>32</v>
      </c>
      <c r="H38" s="144">
        <v>58</v>
      </c>
      <c r="I38" s="144">
        <v>94</v>
      </c>
      <c r="J38" s="144">
        <v>231</v>
      </c>
    </row>
    <row r="39" spans="1:10" ht="15" x14ac:dyDescent="0.2">
      <c r="A39" s="139" t="s">
        <v>38</v>
      </c>
      <c r="B39" s="174">
        <v>318</v>
      </c>
      <c r="C39" s="144">
        <v>52</v>
      </c>
      <c r="D39" s="144">
        <v>62</v>
      </c>
      <c r="E39" s="144">
        <v>3</v>
      </c>
      <c r="F39" s="144">
        <v>5</v>
      </c>
      <c r="G39" s="144">
        <v>27</v>
      </c>
      <c r="H39" s="144">
        <v>31</v>
      </c>
      <c r="I39" s="144">
        <v>73</v>
      </c>
      <c r="J39" s="144">
        <v>64</v>
      </c>
    </row>
    <row r="40" spans="1:10" ht="15" x14ac:dyDescent="0.2">
      <c r="A40" s="139" t="s">
        <v>39</v>
      </c>
      <c r="B40" s="174">
        <v>1904</v>
      </c>
      <c r="C40" s="144">
        <v>114</v>
      </c>
      <c r="D40" s="144">
        <v>195</v>
      </c>
      <c r="E40" s="144">
        <v>8</v>
      </c>
      <c r="F40" s="144">
        <v>6</v>
      </c>
      <c r="G40" s="144">
        <v>175</v>
      </c>
      <c r="H40" s="144">
        <v>149</v>
      </c>
      <c r="I40" s="144">
        <v>483</v>
      </c>
      <c r="J40" s="144">
        <v>775</v>
      </c>
    </row>
    <row r="41" spans="1:10" ht="15" x14ac:dyDescent="0.2">
      <c r="A41" s="139" t="s">
        <v>40</v>
      </c>
      <c r="B41" s="174">
        <v>1544</v>
      </c>
      <c r="C41" s="144">
        <v>372</v>
      </c>
      <c r="D41" s="144">
        <v>686</v>
      </c>
      <c r="E41" s="144">
        <v>25</v>
      </c>
      <c r="F41" s="144">
        <v>38</v>
      </c>
      <c r="G41" s="144">
        <v>92</v>
      </c>
      <c r="H41" s="144">
        <v>89</v>
      </c>
      <c r="I41" s="144">
        <v>85</v>
      </c>
      <c r="J41" s="144">
        <v>156</v>
      </c>
    </row>
    <row r="42" spans="1:10" ht="15" x14ac:dyDescent="0.2">
      <c r="A42" s="139" t="s">
        <v>41</v>
      </c>
      <c r="B42" s="174">
        <v>885</v>
      </c>
      <c r="C42" s="144">
        <v>275</v>
      </c>
      <c r="D42" s="144">
        <v>151</v>
      </c>
      <c r="E42" s="144">
        <v>15</v>
      </c>
      <c r="F42" s="144">
        <v>11</v>
      </c>
      <c r="G42" s="144">
        <v>74</v>
      </c>
      <c r="H42" s="144">
        <v>49</v>
      </c>
      <c r="I42" s="144">
        <v>153</v>
      </c>
      <c r="J42" s="144">
        <v>158</v>
      </c>
    </row>
    <row r="43" spans="1:10" ht="15" x14ac:dyDescent="0.2">
      <c r="A43" s="139" t="s">
        <v>42</v>
      </c>
      <c r="B43" s="174">
        <v>766</v>
      </c>
      <c r="C43" s="144">
        <v>218</v>
      </c>
      <c r="D43" s="144">
        <v>77</v>
      </c>
      <c r="E43" s="144">
        <v>12</v>
      </c>
      <c r="F43" s="144">
        <v>5</v>
      </c>
      <c r="G43" s="144">
        <v>122</v>
      </c>
      <c r="H43" s="144">
        <v>55</v>
      </c>
      <c r="I43" s="144">
        <v>207</v>
      </c>
      <c r="J43" s="144">
        <v>71</v>
      </c>
    </row>
    <row r="44" spans="1:10" ht="15" x14ac:dyDescent="0.2">
      <c r="A44" s="139" t="s">
        <v>43</v>
      </c>
      <c r="B44" s="174">
        <v>1079</v>
      </c>
      <c r="C44" s="144">
        <v>324</v>
      </c>
      <c r="D44" s="144">
        <v>107</v>
      </c>
      <c r="E44" s="144">
        <v>26</v>
      </c>
      <c r="F44" s="144">
        <v>7</v>
      </c>
      <c r="G44" s="144">
        <v>150</v>
      </c>
      <c r="H44" s="144">
        <v>54</v>
      </c>
      <c r="I44" s="144">
        <v>316</v>
      </c>
      <c r="J44" s="144">
        <v>95</v>
      </c>
    </row>
    <row r="45" spans="1:10" ht="15" x14ac:dyDescent="0.2">
      <c r="A45" s="139" t="s">
        <v>44</v>
      </c>
      <c r="B45" s="174">
        <v>463</v>
      </c>
      <c r="C45" s="144">
        <v>51</v>
      </c>
      <c r="D45" s="144">
        <v>84</v>
      </c>
      <c r="E45" s="144">
        <v>3</v>
      </c>
      <c r="F45" s="144">
        <v>2</v>
      </c>
      <c r="G45" s="144">
        <v>38</v>
      </c>
      <c r="H45" s="144">
        <v>47</v>
      </c>
      <c r="I45" s="144">
        <v>102</v>
      </c>
      <c r="J45" s="144">
        <v>136</v>
      </c>
    </row>
    <row r="46" spans="1:10" ht="15" x14ac:dyDescent="0.2">
      <c r="A46" s="139" t="s">
        <v>45</v>
      </c>
      <c r="B46" s="174">
        <v>543</v>
      </c>
      <c r="C46" s="144">
        <v>154</v>
      </c>
      <c r="D46" s="144">
        <v>59</v>
      </c>
      <c r="E46" s="144">
        <v>9</v>
      </c>
      <c r="F46" s="144">
        <v>2</v>
      </c>
      <c r="G46" s="144">
        <v>90</v>
      </c>
      <c r="H46" s="144">
        <v>45</v>
      </c>
      <c r="I46" s="144">
        <v>134</v>
      </c>
      <c r="J46" s="144">
        <v>50</v>
      </c>
    </row>
    <row r="47" spans="1:10" ht="15" x14ac:dyDescent="0.2">
      <c r="A47" s="139" t="s">
        <v>46</v>
      </c>
      <c r="B47" s="174">
        <v>204</v>
      </c>
      <c r="C47" s="144">
        <v>24</v>
      </c>
      <c r="D47" s="144">
        <v>7</v>
      </c>
      <c r="E47" s="144">
        <v>1</v>
      </c>
      <c r="F47" s="146" t="s">
        <v>12</v>
      </c>
      <c r="G47" s="144">
        <v>36</v>
      </c>
      <c r="H47" s="144">
        <v>9</v>
      </c>
      <c r="I47" s="144">
        <v>113</v>
      </c>
      <c r="J47" s="144">
        <v>15</v>
      </c>
    </row>
    <row r="48" spans="1:10" ht="15" x14ac:dyDescent="0.2">
      <c r="A48" s="139" t="s">
        <v>47</v>
      </c>
      <c r="B48" s="174">
        <v>44</v>
      </c>
      <c r="C48" s="146" t="s">
        <v>12</v>
      </c>
      <c r="D48" s="146" t="s">
        <v>12</v>
      </c>
      <c r="E48" s="146" t="s">
        <v>12</v>
      </c>
      <c r="F48" s="144">
        <v>1</v>
      </c>
      <c r="G48" s="146" t="s">
        <v>12</v>
      </c>
      <c r="H48" s="144">
        <v>10</v>
      </c>
      <c r="I48" s="144">
        <v>7</v>
      </c>
      <c r="J48" s="144">
        <v>26</v>
      </c>
    </row>
  </sheetData>
  <mergeCells count="13">
    <mergeCell ref="A1:J1"/>
    <mergeCell ref="A2:J2"/>
    <mergeCell ref="A3:J3"/>
    <mergeCell ref="A4:J4"/>
    <mergeCell ref="B5:B8"/>
    <mergeCell ref="C5:J5"/>
    <mergeCell ref="C6:F6"/>
    <mergeCell ref="G6:J6"/>
    <mergeCell ref="C7:D7"/>
    <mergeCell ref="E7:F7"/>
    <mergeCell ref="G7:H7"/>
    <mergeCell ref="I7:J7"/>
    <mergeCell ref="A5:A8"/>
  </mergeCells>
  <pageMargins left="0.25" right="0.25" top="0.75" bottom="0.75" header="0.3" footer="0.3"/>
  <pageSetup paperSize="9" scale="58" orientation="landscape" r:id="rId1"/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42"/>
  <sheetViews>
    <sheetView showGridLines="0" workbookViewId="0">
      <selection activeCell="S30" sqref="S30"/>
    </sheetView>
  </sheetViews>
  <sheetFormatPr baseColWidth="10" defaultColWidth="11.42578125" defaultRowHeight="12.75" x14ac:dyDescent="0.2"/>
  <cols>
    <col min="1" max="1" width="26.140625" style="8" customWidth="1"/>
    <col min="2" max="2" width="15.7109375" style="1" bestFit="1" customWidth="1"/>
    <col min="3" max="3" width="6.7109375" style="1" customWidth="1"/>
    <col min="4" max="4" width="7.140625" style="1" customWidth="1"/>
    <col min="5" max="5" width="8.85546875" style="1" customWidth="1"/>
    <col min="6" max="6" width="8.7109375" style="1" customWidth="1"/>
    <col min="7" max="7" width="13.5703125" style="1" bestFit="1" customWidth="1"/>
    <col min="8" max="8" width="8.42578125" style="1" customWidth="1"/>
    <col min="9" max="9" width="9.140625" style="1" customWidth="1"/>
    <col min="10" max="10" width="8.5703125" style="1" customWidth="1"/>
    <col min="11" max="11" width="8.7109375" style="1" customWidth="1"/>
    <col min="12" max="12" width="9.5703125" style="1" customWidth="1"/>
    <col min="13" max="13" width="8.85546875" style="1" customWidth="1"/>
    <col min="14" max="14" width="14.5703125" style="1" bestFit="1" customWidth="1"/>
    <col min="15" max="16384" width="11.42578125" style="1"/>
  </cols>
  <sheetData>
    <row r="1" spans="1:14" ht="15" x14ac:dyDescent="0.25">
      <c r="A1" s="212" t="s">
        <v>269</v>
      </c>
      <c r="B1" s="212"/>
      <c r="C1" s="212"/>
      <c r="D1" s="212"/>
      <c r="E1" s="212"/>
      <c r="F1" s="212"/>
      <c r="G1" s="207"/>
      <c r="H1" s="207"/>
      <c r="I1" s="207"/>
      <c r="J1" s="207"/>
      <c r="K1" s="207"/>
      <c r="L1" s="207"/>
      <c r="M1" s="207"/>
      <c r="N1" s="207"/>
    </row>
    <row r="2" spans="1:14" ht="15" x14ac:dyDescent="0.25">
      <c r="A2" s="212" t="s">
        <v>1</v>
      </c>
      <c r="B2" s="212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x14ac:dyDescent="0.2">
      <c r="A3" s="208" t="s">
        <v>346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15" customHeight="1" x14ac:dyDescent="0.2">
      <c r="A4" s="140"/>
      <c r="B4" s="140"/>
      <c r="C4" s="174" t="s">
        <v>3</v>
      </c>
      <c r="D4" s="210" t="s">
        <v>193</v>
      </c>
      <c r="E4" s="210"/>
      <c r="F4" s="210"/>
      <c r="G4" s="210"/>
      <c r="H4" s="210"/>
      <c r="I4" s="210"/>
      <c r="J4" s="210"/>
      <c r="K4" s="210"/>
      <c r="L4" s="210"/>
      <c r="M4" s="210"/>
      <c r="N4" s="210"/>
    </row>
    <row r="5" spans="1:14" ht="15" x14ac:dyDescent="0.2">
      <c r="A5" s="139" t="s">
        <v>194</v>
      </c>
      <c r="B5" s="140"/>
      <c r="C5" s="179"/>
      <c r="D5" s="140" t="s">
        <v>176</v>
      </c>
      <c r="E5" s="140" t="s">
        <v>177</v>
      </c>
      <c r="F5" s="140" t="s">
        <v>178</v>
      </c>
      <c r="G5" s="140" t="s">
        <v>179</v>
      </c>
      <c r="H5" s="140" t="s">
        <v>180</v>
      </c>
      <c r="I5" s="140" t="s">
        <v>181</v>
      </c>
      <c r="J5" s="140" t="s">
        <v>182</v>
      </c>
      <c r="K5" s="140" t="s">
        <v>183</v>
      </c>
      <c r="L5" s="140" t="s">
        <v>184</v>
      </c>
      <c r="M5" s="140" t="s">
        <v>185</v>
      </c>
      <c r="N5" s="140" t="s">
        <v>186</v>
      </c>
    </row>
    <row r="6" spans="1:14" ht="15" customHeight="1" x14ac:dyDescent="0.2">
      <c r="A6" s="142" t="s">
        <v>3</v>
      </c>
      <c r="B6" s="142"/>
      <c r="C6" s="176">
        <v>22038</v>
      </c>
      <c r="D6" s="141">
        <v>5214</v>
      </c>
      <c r="E6" s="141">
        <v>1682</v>
      </c>
      <c r="F6" s="141">
        <v>1758</v>
      </c>
      <c r="G6" s="141">
        <v>269</v>
      </c>
      <c r="H6" s="141">
        <v>5576</v>
      </c>
      <c r="I6" s="141">
        <v>9</v>
      </c>
      <c r="J6" s="141">
        <v>3510</v>
      </c>
      <c r="K6" s="141">
        <v>1249</v>
      </c>
      <c r="L6" s="141">
        <v>1708</v>
      </c>
      <c r="M6" s="141">
        <v>1032</v>
      </c>
      <c r="N6" s="141">
        <v>31</v>
      </c>
    </row>
    <row r="7" spans="1:14" ht="15" x14ac:dyDescent="0.2">
      <c r="A7" s="210" t="s">
        <v>55</v>
      </c>
      <c r="B7" s="210"/>
      <c r="C7" s="176">
        <v>12447</v>
      </c>
      <c r="D7" s="141">
        <v>3484</v>
      </c>
      <c r="E7" s="141">
        <v>1192</v>
      </c>
      <c r="F7" s="141">
        <v>1505</v>
      </c>
      <c r="G7" s="141">
        <v>146</v>
      </c>
      <c r="H7" s="141">
        <v>2963</v>
      </c>
      <c r="I7" s="141">
        <v>6</v>
      </c>
      <c r="J7" s="141">
        <v>1349</v>
      </c>
      <c r="K7" s="141">
        <v>438</v>
      </c>
      <c r="L7" s="141">
        <v>945</v>
      </c>
      <c r="M7" s="141">
        <v>406</v>
      </c>
      <c r="N7" s="141">
        <v>13</v>
      </c>
    </row>
    <row r="8" spans="1:14" ht="15" x14ac:dyDescent="0.2">
      <c r="A8" s="215" t="s">
        <v>270</v>
      </c>
      <c r="B8" s="140"/>
      <c r="C8" s="177">
        <v>1106</v>
      </c>
      <c r="D8" s="146">
        <v>389</v>
      </c>
      <c r="E8" s="146">
        <v>147</v>
      </c>
      <c r="F8" s="146">
        <v>182</v>
      </c>
      <c r="G8" s="146">
        <v>8</v>
      </c>
      <c r="H8" s="146">
        <v>215</v>
      </c>
      <c r="I8" s="146">
        <v>1</v>
      </c>
      <c r="J8" s="146">
        <v>65</v>
      </c>
      <c r="K8" s="146">
        <v>22</v>
      </c>
      <c r="L8" s="146">
        <v>54</v>
      </c>
      <c r="M8" s="146">
        <v>22</v>
      </c>
      <c r="N8" s="146">
        <v>1</v>
      </c>
    </row>
    <row r="9" spans="1:14" ht="15" x14ac:dyDescent="0.2">
      <c r="A9" s="215"/>
      <c r="B9" s="142" t="s">
        <v>271</v>
      </c>
      <c r="C9" s="177">
        <v>524</v>
      </c>
      <c r="D9" s="146">
        <v>178</v>
      </c>
      <c r="E9" s="146">
        <v>69</v>
      </c>
      <c r="F9" s="146">
        <v>95</v>
      </c>
      <c r="G9" s="146">
        <v>6</v>
      </c>
      <c r="H9" s="146">
        <v>89</v>
      </c>
      <c r="I9" s="146">
        <v>1</v>
      </c>
      <c r="J9" s="146">
        <v>33</v>
      </c>
      <c r="K9" s="146">
        <v>13</v>
      </c>
      <c r="L9" s="146">
        <v>28</v>
      </c>
      <c r="M9" s="146">
        <v>12</v>
      </c>
      <c r="N9" s="146" t="s">
        <v>12</v>
      </c>
    </row>
    <row r="10" spans="1:14" ht="15" x14ac:dyDescent="0.2">
      <c r="A10" s="215"/>
      <c r="B10" s="142" t="s">
        <v>272</v>
      </c>
      <c r="C10" s="177">
        <v>310</v>
      </c>
      <c r="D10" s="146">
        <v>116</v>
      </c>
      <c r="E10" s="146">
        <v>36</v>
      </c>
      <c r="F10" s="146">
        <v>47</v>
      </c>
      <c r="G10" s="146">
        <v>1</v>
      </c>
      <c r="H10" s="146">
        <v>67</v>
      </c>
      <c r="I10" s="146" t="s">
        <v>12</v>
      </c>
      <c r="J10" s="146">
        <v>20</v>
      </c>
      <c r="K10" s="146">
        <v>5</v>
      </c>
      <c r="L10" s="146">
        <v>13</v>
      </c>
      <c r="M10" s="146">
        <v>5</v>
      </c>
      <c r="N10" s="146" t="s">
        <v>12</v>
      </c>
    </row>
    <row r="11" spans="1:14" ht="15" x14ac:dyDescent="0.2">
      <c r="A11" s="215"/>
      <c r="B11" s="142" t="s">
        <v>195</v>
      </c>
      <c r="C11" s="177">
        <v>272</v>
      </c>
      <c r="D11" s="146">
        <v>95</v>
      </c>
      <c r="E11" s="146">
        <v>42</v>
      </c>
      <c r="F11" s="146">
        <v>40</v>
      </c>
      <c r="G11" s="146">
        <v>1</v>
      </c>
      <c r="H11" s="146">
        <v>59</v>
      </c>
      <c r="I11" s="146" t="s">
        <v>12</v>
      </c>
      <c r="J11" s="146">
        <v>12</v>
      </c>
      <c r="K11" s="146">
        <v>4</v>
      </c>
      <c r="L11" s="146">
        <v>13</v>
      </c>
      <c r="M11" s="146">
        <v>5</v>
      </c>
      <c r="N11" s="146">
        <v>1</v>
      </c>
    </row>
    <row r="12" spans="1:14" ht="15" x14ac:dyDescent="0.2">
      <c r="A12" s="215" t="s">
        <v>273</v>
      </c>
      <c r="B12" s="140"/>
      <c r="C12" s="177">
        <v>9797</v>
      </c>
      <c r="D12" s="146">
        <v>2505</v>
      </c>
      <c r="E12" s="146">
        <v>887</v>
      </c>
      <c r="F12" s="146">
        <v>1161</v>
      </c>
      <c r="G12" s="146">
        <v>120</v>
      </c>
      <c r="H12" s="146">
        <v>2435</v>
      </c>
      <c r="I12" s="146">
        <v>3</v>
      </c>
      <c r="J12" s="146">
        <v>1176</v>
      </c>
      <c r="K12" s="146">
        <v>381</v>
      </c>
      <c r="L12" s="146">
        <v>781</v>
      </c>
      <c r="M12" s="146">
        <v>337</v>
      </c>
      <c r="N12" s="146">
        <v>11</v>
      </c>
    </row>
    <row r="13" spans="1:14" ht="15" x14ac:dyDescent="0.2">
      <c r="A13" s="215"/>
      <c r="B13" s="139" t="s">
        <v>274</v>
      </c>
      <c r="C13" s="177">
        <v>1749</v>
      </c>
      <c r="D13" s="146">
        <v>428</v>
      </c>
      <c r="E13" s="146">
        <v>118</v>
      </c>
      <c r="F13" s="146">
        <v>83</v>
      </c>
      <c r="G13" s="146">
        <v>18</v>
      </c>
      <c r="H13" s="146">
        <v>418</v>
      </c>
      <c r="I13" s="146">
        <v>1</v>
      </c>
      <c r="J13" s="146">
        <v>316</v>
      </c>
      <c r="K13" s="146">
        <v>88</v>
      </c>
      <c r="L13" s="146">
        <v>179</v>
      </c>
      <c r="M13" s="146">
        <v>99</v>
      </c>
      <c r="N13" s="146">
        <v>1</v>
      </c>
    </row>
    <row r="14" spans="1:14" ht="15" x14ac:dyDescent="0.2">
      <c r="A14" s="215"/>
      <c r="B14" s="139" t="s">
        <v>275</v>
      </c>
      <c r="C14" s="177">
        <v>231</v>
      </c>
      <c r="D14" s="146">
        <v>62</v>
      </c>
      <c r="E14" s="146">
        <v>21</v>
      </c>
      <c r="F14" s="146">
        <v>10</v>
      </c>
      <c r="G14" s="146">
        <v>2</v>
      </c>
      <c r="H14" s="146">
        <v>55</v>
      </c>
      <c r="I14" s="146" t="s">
        <v>12</v>
      </c>
      <c r="J14" s="146">
        <v>37</v>
      </c>
      <c r="K14" s="146">
        <v>13</v>
      </c>
      <c r="L14" s="146">
        <v>19</v>
      </c>
      <c r="M14" s="146">
        <v>12</v>
      </c>
      <c r="N14" s="146" t="s">
        <v>12</v>
      </c>
    </row>
    <row r="15" spans="1:14" ht="15" x14ac:dyDescent="0.2">
      <c r="A15" s="215"/>
      <c r="B15" s="139" t="s">
        <v>276</v>
      </c>
      <c r="C15" s="177">
        <v>1857</v>
      </c>
      <c r="D15" s="146">
        <v>565</v>
      </c>
      <c r="E15" s="146">
        <v>204</v>
      </c>
      <c r="F15" s="146">
        <v>430</v>
      </c>
      <c r="G15" s="146">
        <v>19</v>
      </c>
      <c r="H15" s="146">
        <v>355</v>
      </c>
      <c r="I15" s="146" t="s">
        <v>12</v>
      </c>
      <c r="J15" s="146">
        <v>102</v>
      </c>
      <c r="K15" s="146">
        <v>40</v>
      </c>
      <c r="L15" s="146">
        <v>108</v>
      </c>
      <c r="M15" s="146">
        <v>34</v>
      </c>
      <c r="N15" s="146" t="s">
        <v>12</v>
      </c>
    </row>
    <row r="16" spans="1:14" ht="15" x14ac:dyDescent="0.2">
      <c r="A16" s="215"/>
      <c r="B16" s="139" t="s">
        <v>277</v>
      </c>
      <c r="C16" s="177">
        <v>96</v>
      </c>
      <c r="D16" s="146">
        <v>34</v>
      </c>
      <c r="E16" s="146">
        <v>7</v>
      </c>
      <c r="F16" s="146">
        <v>17</v>
      </c>
      <c r="G16" s="146">
        <v>2</v>
      </c>
      <c r="H16" s="146">
        <v>21</v>
      </c>
      <c r="I16" s="146" t="s">
        <v>12</v>
      </c>
      <c r="J16" s="146">
        <v>9</v>
      </c>
      <c r="K16" s="146" t="s">
        <v>12</v>
      </c>
      <c r="L16" s="146">
        <v>5</v>
      </c>
      <c r="M16" s="146">
        <v>1</v>
      </c>
      <c r="N16" s="146" t="s">
        <v>12</v>
      </c>
    </row>
    <row r="17" spans="1:14" ht="15" x14ac:dyDescent="0.2">
      <c r="A17" s="215"/>
      <c r="B17" s="139" t="s">
        <v>273</v>
      </c>
      <c r="C17" s="177">
        <v>279</v>
      </c>
      <c r="D17" s="146">
        <v>75</v>
      </c>
      <c r="E17" s="146">
        <v>22</v>
      </c>
      <c r="F17" s="146">
        <v>21</v>
      </c>
      <c r="G17" s="146">
        <v>1</v>
      </c>
      <c r="H17" s="146">
        <v>79</v>
      </c>
      <c r="I17" s="146" t="s">
        <v>12</v>
      </c>
      <c r="J17" s="146">
        <v>35</v>
      </c>
      <c r="K17" s="146">
        <v>8</v>
      </c>
      <c r="L17" s="146">
        <v>24</v>
      </c>
      <c r="M17" s="146">
        <v>14</v>
      </c>
      <c r="N17" s="146" t="s">
        <v>12</v>
      </c>
    </row>
    <row r="18" spans="1:14" ht="15" x14ac:dyDescent="0.2">
      <c r="A18" s="215"/>
      <c r="B18" s="139" t="s">
        <v>278</v>
      </c>
      <c r="C18" s="177">
        <v>90</v>
      </c>
      <c r="D18" s="146">
        <v>13</v>
      </c>
      <c r="E18" s="146">
        <v>9</v>
      </c>
      <c r="F18" s="146">
        <v>4</v>
      </c>
      <c r="G18" s="146">
        <v>2</v>
      </c>
      <c r="H18" s="146">
        <v>22</v>
      </c>
      <c r="I18" s="146" t="s">
        <v>12</v>
      </c>
      <c r="J18" s="146">
        <v>20</v>
      </c>
      <c r="K18" s="146">
        <v>3</v>
      </c>
      <c r="L18" s="146">
        <v>14</v>
      </c>
      <c r="M18" s="146">
        <v>3</v>
      </c>
      <c r="N18" s="146" t="s">
        <v>12</v>
      </c>
    </row>
    <row r="19" spans="1:14" ht="15" x14ac:dyDescent="0.2">
      <c r="A19" s="215"/>
      <c r="B19" s="139" t="s">
        <v>279</v>
      </c>
      <c r="C19" s="177">
        <v>5451</v>
      </c>
      <c r="D19" s="146">
        <v>1310</v>
      </c>
      <c r="E19" s="146">
        <v>502</v>
      </c>
      <c r="F19" s="146">
        <v>593</v>
      </c>
      <c r="G19" s="146">
        <v>76</v>
      </c>
      <c r="H19" s="146">
        <v>1477</v>
      </c>
      <c r="I19" s="146">
        <v>2</v>
      </c>
      <c r="J19" s="146">
        <v>654</v>
      </c>
      <c r="K19" s="146">
        <v>226</v>
      </c>
      <c r="L19" s="146">
        <v>428</v>
      </c>
      <c r="M19" s="146">
        <v>173</v>
      </c>
      <c r="N19" s="146">
        <v>10</v>
      </c>
    </row>
    <row r="20" spans="1:14" ht="15" x14ac:dyDescent="0.2">
      <c r="A20" s="215"/>
      <c r="B20" s="139" t="s">
        <v>280</v>
      </c>
      <c r="C20" s="177">
        <v>44</v>
      </c>
      <c r="D20" s="146">
        <v>18</v>
      </c>
      <c r="E20" s="146">
        <v>4</v>
      </c>
      <c r="F20" s="146">
        <v>3</v>
      </c>
      <c r="G20" s="146" t="s">
        <v>12</v>
      </c>
      <c r="H20" s="146">
        <v>8</v>
      </c>
      <c r="I20" s="146" t="s">
        <v>12</v>
      </c>
      <c r="J20" s="146">
        <v>3</v>
      </c>
      <c r="K20" s="146">
        <v>3</v>
      </c>
      <c r="L20" s="146">
        <v>4</v>
      </c>
      <c r="M20" s="146">
        <v>1</v>
      </c>
      <c r="N20" s="146" t="s">
        <v>12</v>
      </c>
    </row>
    <row r="21" spans="1:14" ht="15" x14ac:dyDescent="0.2">
      <c r="A21" s="142" t="s">
        <v>281</v>
      </c>
      <c r="B21" s="140"/>
      <c r="C21" s="177">
        <v>121</v>
      </c>
      <c r="D21" s="146">
        <v>44</v>
      </c>
      <c r="E21" s="146">
        <v>14</v>
      </c>
      <c r="F21" s="146">
        <v>8</v>
      </c>
      <c r="G21" s="146" t="s">
        <v>12</v>
      </c>
      <c r="H21" s="146">
        <v>21</v>
      </c>
      <c r="I21" s="146" t="s">
        <v>12</v>
      </c>
      <c r="J21" s="146">
        <v>15</v>
      </c>
      <c r="K21" s="146">
        <v>5</v>
      </c>
      <c r="L21" s="146">
        <v>12</v>
      </c>
      <c r="M21" s="146">
        <v>2</v>
      </c>
      <c r="N21" s="146" t="s">
        <v>12</v>
      </c>
    </row>
    <row r="22" spans="1:14" ht="15" x14ac:dyDescent="0.2">
      <c r="A22" s="142" t="s">
        <v>282</v>
      </c>
      <c r="B22" s="140"/>
      <c r="C22" s="177">
        <v>62</v>
      </c>
      <c r="D22" s="146">
        <v>19</v>
      </c>
      <c r="E22" s="146">
        <v>7</v>
      </c>
      <c r="F22" s="146" t="s">
        <v>12</v>
      </c>
      <c r="G22" s="146">
        <v>1</v>
      </c>
      <c r="H22" s="146">
        <v>14</v>
      </c>
      <c r="I22" s="146" t="s">
        <v>12</v>
      </c>
      <c r="J22" s="146">
        <v>10</v>
      </c>
      <c r="K22" s="146" t="s">
        <v>12</v>
      </c>
      <c r="L22" s="146">
        <v>10</v>
      </c>
      <c r="M22" s="146">
        <v>1</v>
      </c>
      <c r="N22" s="146" t="s">
        <v>12</v>
      </c>
    </row>
    <row r="23" spans="1:14" ht="15" x14ac:dyDescent="0.2">
      <c r="A23" s="142" t="s">
        <v>283</v>
      </c>
      <c r="B23" s="140"/>
      <c r="C23" s="177">
        <v>237</v>
      </c>
      <c r="D23" s="146">
        <v>103</v>
      </c>
      <c r="E23" s="146">
        <v>31</v>
      </c>
      <c r="F23" s="146">
        <v>26</v>
      </c>
      <c r="G23" s="146">
        <v>2</v>
      </c>
      <c r="H23" s="146">
        <v>48</v>
      </c>
      <c r="I23" s="146">
        <v>1</v>
      </c>
      <c r="J23" s="146">
        <v>7</v>
      </c>
      <c r="K23" s="146">
        <v>1</v>
      </c>
      <c r="L23" s="146">
        <v>13</v>
      </c>
      <c r="M23" s="146">
        <v>4</v>
      </c>
      <c r="N23" s="146">
        <v>1</v>
      </c>
    </row>
    <row r="24" spans="1:14" ht="15" x14ac:dyDescent="0.2">
      <c r="A24" s="142" t="s">
        <v>284</v>
      </c>
      <c r="B24" s="140"/>
      <c r="C24" s="177">
        <v>173</v>
      </c>
      <c r="D24" s="146">
        <v>49</v>
      </c>
      <c r="E24" s="146">
        <v>12</v>
      </c>
      <c r="F24" s="146">
        <v>8</v>
      </c>
      <c r="G24" s="146">
        <v>2</v>
      </c>
      <c r="H24" s="146">
        <v>41</v>
      </c>
      <c r="I24" s="146" t="s">
        <v>12</v>
      </c>
      <c r="J24" s="146">
        <v>26</v>
      </c>
      <c r="K24" s="146">
        <v>3</v>
      </c>
      <c r="L24" s="146">
        <v>20</v>
      </c>
      <c r="M24" s="146">
        <v>12</v>
      </c>
      <c r="N24" s="146" t="s">
        <v>12</v>
      </c>
    </row>
    <row r="25" spans="1:14" ht="15" x14ac:dyDescent="0.2">
      <c r="A25" s="142" t="s">
        <v>285</v>
      </c>
      <c r="B25" s="140"/>
      <c r="C25" s="177">
        <v>564</v>
      </c>
      <c r="D25" s="146">
        <v>237</v>
      </c>
      <c r="E25" s="146">
        <v>64</v>
      </c>
      <c r="F25" s="146">
        <v>51</v>
      </c>
      <c r="G25" s="146">
        <v>6</v>
      </c>
      <c r="H25" s="146">
        <v>117</v>
      </c>
      <c r="I25" s="146">
        <v>1</v>
      </c>
      <c r="J25" s="146">
        <v>27</v>
      </c>
      <c r="K25" s="146">
        <v>8</v>
      </c>
      <c r="L25" s="146">
        <v>37</v>
      </c>
      <c r="M25" s="146">
        <v>16</v>
      </c>
      <c r="N25" s="146" t="s">
        <v>12</v>
      </c>
    </row>
    <row r="26" spans="1:14" ht="15" x14ac:dyDescent="0.2">
      <c r="A26" s="142" t="s">
        <v>286</v>
      </c>
      <c r="B26" s="140"/>
      <c r="C26" s="177">
        <v>387</v>
      </c>
      <c r="D26" s="146">
        <v>138</v>
      </c>
      <c r="E26" s="146">
        <v>30</v>
      </c>
      <c r="F26" s="146">
        <v>69</v>
      </c>
      <c r="G26" s="146">
        <v>7</v>
      </c>
      <c r="H26" s="146">
        <v>72</v>
      </c>
      <c r="I26" s="146" t="s">
        <v>12</v>
      </c>
      <c r="J26" s="146">
        <v>23</v>
      </c>
      <c r="K26" s="146">
        <v>18</v>
      </c>
      <c r="L26" s="146">
        <v>18</v>
      </c>
      <c r="M26" s="146">
        <v>12</v>
      </c>
      <c r="N26" s="146" t="s">
        <v>12</v>
      </c>
    </row>
    <row r="27" spans="1:14" ht="15" x14ac:dyDescent="0.2">
      <c r="A27" s="210" t="s">
        <v>76</v>
      </c>
      <c r="B27" s="210"/>
      <c r="C27" s="176">
        <v>8711</v>
      </c>
      <c r="D27" s="141">
        <v>1582</v>
      </c>
      <c r="E27" s="141">
        <v>443</v>
      </c>
      <c r="F27" s="141">
        <v>214</v>
      </c>
      <c r="G27" s="141">
        <v>90</v>
      </c>
      <c r="H27" s="141">
        <v>2465</v>
      </c>
      <c r="I27" s="141">
        <v>3</v>
      </c>
      <c r="J27" s="141">
        <v>1936</v>
      </c>
      <c r="K27" s="141">
        <v>682</v>
      </c>
      <c r="L27" s="141">
        <v>710</v>
      </c>
      <c r="M27" s="141">
        <v>572</v>
      </c>
      <c r="N27" s="141">
        <v>14</v>
      </c>
    </row>
    <row r="28" spans="1:14" ht="15" x14ac:dyDescent="0.2">
      <c r="A28" s="215" t="s">
        <v>287</v>
      </c>
      <c r="B28" s="140"/>
      <c r="C28" s="177">
        <v>8525</v>
      </c>
      <c r="D28" s="146">
        <v>1543</v>
      </c>
      <c r="E28" s="146">
        <v>423</v>
      </c>
      <c r="F28" s="146">
        <v>211</v>
      </c>
      <c r="G28" s="146">
        <v>77</v>
      </c>
      <c r="H28" s="146">
        <v>2428</v>
      </c>
      <c r="I28" s="146">
        <v>3</v>
      </c>
      <c r="J28" s="146">
        <v>1914</v>
      </c>
      <c r="K28" s="146">
        <v>651</v>
      </c>
      <c r="L28" s="146">
        <v>703</v>
      </c>
      <c r="M28" s="146">
        <v>558</v>
      </c>
      <c r="N28" s="146">
        <v>14</v>
      </c>
    </row>
    <row r="29" spans="1:14" ht="15" x14ac:dyDescent="0.2">
      <c r="A29" s="215"/>
      <c r="B29" s="139" t="s">
        <v>288</v>
      </c>
      <c r="C29" s="177">
        <v>1147</v>
      </c>
      <c r="D29" s="146">
        <v>132</v>
      </c>
      <c r="E29" s="146">
        <v>52</v>
      </c>
      <c r="F29" s="146">
        <v>27</v>
      </c>
      <c r="G29" s="146">
        <v>12</v>
      </c>
      <c r="H29" s="146">
        <v>296</v>
      </c>
      <c r="I29" s="146" t="s">
        <v>12</v>
      </c>
      <c r="J29" s="146">
        <v>359</v>
      </c>
      <c r="K29" s="146">
        <v>100</v>
      </c>
      <c r="L29" s="146">
        <v>97</v>
      </c>
      <c r="M29" s="146">
        <v>69</v>
      </c>
      <c r="N29" s="146">
        <v>3</v>
      </c>
    </row>
    <row r="30" spans="1:14" ht="15" x14ac:dyDescent="0.2">
      <c r="A30" s="215"/>
      <c r="B30" s="139" t="s">
        <v>289</v>
      </c>
      <c r="C30" s="177">
        <v>764</v>
      </c>
      <c r="D30" s="146">
        <v>201</v>
      </c>
      <c r="E30" s="146">
        <v>57</v>
      </c>
      <c r="F30" s="146">
        <v>17</v>
      </c>
      <c r="G30" s="146">
        <v>3</v>
      </c>
      <c r="H30" s="146">
        <v>173</v>
      </c>
      <c r="I30" s="146" t="s">
        <v>12</v>
      </c>
      <c r="J30" s="146">
        <v>147</v>
      </c>
      <c r="K30" s="146">
        <v>39</v>
      </c>
      <c r="L30" s="146">
        <v>40</v>
      </c>
      <c r="M30" s="146">
        <v>86</v>
      </c>
      <c r="N30" s="146">
        <v>1</v>
      </c>
    </row>
    <row r="31" spans="1:14" ht="15" x14ac:dyDescent="0.2">
      <c r="A31" s="215"/>
      <c r="B31" s="139" t="s">
        <v>290</v>
      </c>
      <c r="C31" s="177">
        <v>1029</v>
      </c>
      <c r="D31" s="146">
        <v>227</v>
      </c>
      <c r="E31" s="146">
        <v>54</v>
      </c>
      <c r="F31" s="146">
        <v>22</v>
      </c>
      <c r="G31" s="146">
        <v>21</v>
      </c>
      <c r="H31" s="146">
        <v>271</v>
      </c>
      <c r="I31" s="146" t="s">
        <v>12</v>
      </c>
      <c r="J31" s="146">
        <v>209</v>
      </c>
      <c r="K31" s="146">
        <v>57</v>
      </c>
      <c r="L31" s="146">
        <v>92</v>
      </c>
      <c r="M31" s="146">
        <v>75</v>
      </c>
      <c r="N31" s="146">
        <v>1</v>
      </c>
    </row>
    <row r="32" spans="1:14" ht="15" x14ac:dyDescent="0.2">
      <c r="A32" s="215"/>
      <c r="B32" s="139" t="s">
        <v>291</v>
      </c>
      <c r="C32" s="177">
        <v>5585</v>
      </c>
      <c r="D32" s="146">
        <v>983</v>
      </c>
      <c r="E32" s="146">
        <v>260</v>
      </c>
      <c r="F32" s="146">
        <v>145</v>
      </c>
      <c r="G32" s="146">
        <v>41</v>
      </c>
      <c r="H32" s="146">
        <v>1688</v>
      </c>
      <c r="I32" s="146">
        <v>3</v>
      </c>
      <c r="J32" s="146">
        <v>1199</v>
      </c>
      <c r="K32" s="146">
        <v>455</v>
      </c>
      <c r="L32" s="146">
        <v>474</v>
      </c>
      <c r="M32" s="146">
        <v>328</v>
      </c>
      <c r="N32" s="146">
        <v>9</v>
      </c>
    </row>
    <row r="33" spans="1:16" ht="15" x14ac:dyDescent="0.2">
      <c r="A33" s="142" t="s">
        <v>292</v>
      </c>
      <c r="B33" s="140"/>
      <c r="C33" s="177">
        <v>186</v>
      </c>
      <c r="D33" s="146">
        <v>39</v>
      </c>
      <c r="E33" s="146">
        <v>20</v>
      </c>
      <c r="F33" s="146">
        <v>3</v>
      </c>
      <c r="G33" s="146">
        <v>13</v>
      </c>
      <c r="H33" s="146">
        <v>37</v>
      </c>
      <c r="I33" s="146" t="s">
        <v>12</v>
      </c>
      <c r="J33" s="146">
        <v>22</v>
      </c>
      <c r="K33" s="146">
        <v>31</v>
      </c>
      <c r="L33" s="146">
        <v>7</v>
      </c>
      <c r="M33" s="146">
        <v>14</v>
      </c>
      <c r="N33" s="146" t="s">
        <v>12</v>
      </c>
    </row>
    <row r="34" spans="1:16" ht="15" x14ac:dyDescent="0.2">
      <c r="A34" s="210" t="s">
        <v>60</v>
      </c>
      <c r="B34" s="210"/>
      <c r="C34" s="176">
        <v>635</v>
      </c>
      <c r="D34" s="141">
        <v>84</v>
      </c>
      <c r="E34" s="141">
        <v>25</v>
      </c>
      <c r="F34" s="141">
        <v>23</v>
      </c>
      <c r="G34" s="141">
        <v>7</v>
      </c>
      <c r="H34" s="141">
        <v>116</v>
      </c>
      <c r="I34" s="141" t="s">
        <v>12</v>
      </c>
      <c r="J34" s="141">
        <v>200</v>
      </c>
      <c r="K34" s="141">
        <v>96</v>
      </c>
      <c r="L34" s="141">
        <v>36</v>
      </c>
      <c r="M34" s="141">
        <v>48</v>
      </c>
      <c r="N34" s="141" t="s">
        <v>12</v>
      </c>
    </row>
    <row r="35" spans="1:16" ht="15" x14ac:dyDescent="0.2">
      <c r="A35" s="210" t="s">
        <v>195</v>
      </c>
      <c r="B35" s="210"/>
      <c r="C35" s="176">
        <v>245</v>
      </c>
      <c r="D35" s="141">
        <v>64</v>
      </c>
      <c r="E35" s="141">
        <v>22</v>
      </c>
      <c r="F35" s="141">
        <v>16</v>
      </c>
      <c r="G35" s="141">
        <v>26</v>
      </c>
      <c r="H35" s="141">
        <v>32</v>
      </c>
      <c r="I35" s="141" t="s">
        <v>12</v>
      </c>
      <c r="J35" s="141">
        <v>25</v>
      </c>
      <c r="K35" s="141">
        <v>33</v>
      </c>
      <c r="L35" s="141">
        <v>17</v>
      </c>
      <c r="M35" s="141">
        <v>6</v>
      </c>
      <c r="N35" s="141">
        <v>4</v>
      </c>
    </row>
    <row r="37" spans="1:16" x14ac:dyDescent="0.2">
      <c r="A37" s="11" t="s">
        <v>359</v>
      </c>
    </row>
    <row r="38" spans="1:16" x14ac:dyDescent="0.2">
      <c r="A38" s="8" t="s">
        <v>361</v>
      </c>
    </row>
    <row r="42" spans="1:16" x14ac:dyDescent="0.2"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</row>
  </sheetData>
  <mergeCells count="12">
    <mergeCell ref="D42:P42"/>
    <mergeCell ref="A8:A11"/>
    <mergeCell ref="A12:A20"/>
    <mergeCell ref="A35:B35"/>
    <mergeCell ref="A27:B27"/>
    <mergeCell ref="A28:A32"/>
    <mergeCell ref="A34:B34"/>
    <mergeCell ref="A3:N3"/>
    <mergeCell ref="A7:B7"/>
    <mergeCell ref="A1:N1"/>
    <mergeCell ref="A2:N2"/>
    <mergeCell ref="D4:N4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94"/>
  <sheetViews>
    <sheetView showGridLines="0" workbookViewId="0">
      <selection sqref="A1:H1"/>
    </sheetView>
  </sheetViews>
  <sheetFormatPr baseColWidth="10" defaultColWidth="11.42578125" defaultRowHeight="12.75" x14ac:dyDescent="0.2"/>
  <cols>
    <col min="1" max="1" width="23.7109375" style="3" bestFit="1" customWidth="1"/>
    <col min="2" max="2" width="6.7109375" style="1" customWidth="1"/>
    <col min="3" max="3" width="8.140625" style="1" customWidth="1"/>
    <col min="4" max="4" width="8.7109375" style="1" customWidth="1"/>
    <col min="5" max="5" width="8.140625" style="1" customWidth="1"/>
    <col min="6" max="6" width="8.7109375" style="1" customWidth="1"/>
    <col min="7" max="7" width="8.140625" style="1" customWidth="1"/>
    <col min="8" max="8" width="8.7109375" style="1" customWidth="1"/>
    <col min="9" max="9" width="8.140625" style="1" customWidth="1"/>
    <col min="10" max="10" width="8.7109375" style="1" customWidth="1"/>
    <col min="11" max="16384" width="11.42578125" style="1"/>
  </cols>
  <sheetData>
    <row r="1" spans="1:10" x14ac:dyDescent="0.2">
      <c r="A1" s="212" t="s">
        <v>293</v>
      </c>
      <c r="B1" s="212"/>
      <c r="C1" s="212"/>
      <c r="D1" s="212"/>
      <c r="E1" s="212"/>
      <c r="F1" s="212"/>
      <c r="G1" s="212"/>
      <c r="H1" s="212"/>
      <c r="I1" s="148"/>
      <c r="J1" s="148"/>
    </row>
    <row r="2" spans="1:10" x14ac:dyDescent="0.2">
      <c r="A2" s="212" t="s">
        <v>1</v>
      </c>
      <c r="B2" s="212"/>
      <c r="C2" s="212"/>
      <c r="D2" s="148"/>
      <c r="E2" s="148"/>
      <c r="F2" s="148"/>
      <c r="G2" s="148"/>
      <c r="H2" s="148"/>
      <c r="I2" s="148"/>
      <c r="J2" s="148"/>
    </row>
    <row r="3" spans="1:10" x14ac:dyDescent="0.2">
      <c r="A3" s="167"/>
      <c r="B3" s="167"/>
      <c r="C3" s="167"/>
      <c r="D3" s="148"/>
      <c r="E3" s="148"/>
      <c r="F3" s="148"/>
      <c r="G3" s="148"/>
      <c r="H3" s="148"/>
      <c r="I3" s="148"/>
      <c r="J3" s="148"/>
    </row>
    <row r="4" spans="1:10" x14ac:dyDescent="0.2">
      <c r="A4" s="208" t="s">
        <v>572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 x14ac:dyDescent="0.2">
      <c r="A5" s="142"/>
      <c r="B5" s="174" t="s">
        <v>3</v>
      </c>
      <c r="C5" s="213" t="s">
        <v>294</v>
      </c>
      <c r="D5" s="213"/>
      <c r="E5" s="213"/>
      <c r="F5" s="213"/>
      <c r="G5" s="213"/>
      <c r="H5" s="213"/>
      <c r="I5" s="213"/>
      <c r="J5" s="213"/>
    </row>
    <row r="6" spans="1:10" ht="15" customHeight="1" x14ac:dyDescent="0.2">
      <c r="A6" s="142"/>
      <c r="B6" s="174"/>
      <c r="C6" s="210" t="s">
        <v>55</v>
      </c>
      <c r="D6" s="210"/>
      <c r="E6" s="210" t="s">
        <v>76</v>
      </c>
      <c r="F6" s="210"/>
      <c r="G6" s="210" t="s">
        <v>60</v>
      </c>
      <c r="H6" s="210"/>
      <c r="I6" s="210" t="s">
        <v>195</v>
      </c>
      <c r="J6" s="210"/>
    </row>
    <row r="7" spans="1:10" ht="15" x14ac:dyDescent="0.2">
      <c r="A7" s="142" t="s">
        <v>309</v>
      </c>
      <c r="B7" s="174"/>
      <c r="C7" s="139" t="s">
        <v>6</v>
      </c>
      <c r="D7" s="139" t="s">
        <v>7</v>
      </c>
      <c r="E7" s="139" t="s">
        <v>6</v>
      </c>
      <c r="F7" s="139" t="s">
        <v>7</v>
      </c>
      <c r="G7" s="139" t="s">
        <v>6</v>
      </c>
      <c r="H7" s="139" t="s">
        <v>7</v>
      </c>
      <c r="I7" s="139" t="s">
        <v>6</v>
      </c>
      <c r="J7" s="139" t="s">
        <v>7</v>
      </c>
    </row>
    <row r="8" spans="1:10" ht="15" customHeight="1" x14ac:dyDescent="0.2">
      <c r="A8" s="139" t="s">
        <v>3</v>
      </c>
      <c r="B8" s="176">
        <v>22038</v>
      </c>
      <c r="C8" s="141">
        <v>4582</v>
      </c>
      <c r="D8" s="141">
        <v>7865</v>
      </c>
      <c r="E8" s="141">
        <v>3077</v>
      </c>
      <c r="F8" s="141">
        <v>5634</v>
      </c>
      <c r="G8" s="141">
        <v>63</v>
      </c>
      <c r="H8" s="141">
        <v>572</v>
      </c>
      <c r="I8" s="141">
        <v>123</v>
      </c>
      <c r="J8" s="141">
        <v>122</v>
      </c>
    </row>
    <row r="9" spans="1:10" ht="15" x14ac:dyDescent="0.2">
      <c r="A9" s="139" t="s">
        <v>54</v>
      </c>
      <c r="B9" s="176">
        <v>628</v>
      </c>
      <c r="C9" s="141">
        <v>234</v>
      </c>
      <c r="D9" s="141">
        <v>222</v>
      </c>
      <c r="E9" s="141">
        <v>65</v>
      </c>
      <c r="F9" s="141">
        <v>93</v>
      </c>
      <c r="G9" s="141">
        <v>1</v>
      </c>
      <c r="H9" s="141">
        <v>1</v>
      </c>
      <c r="I9" s="141">
        <v>4</v>
      </c>
      <c r="J9" s="141">
        <v>8</v>
      </c>
    </row>
    <row r="10" spans="1:10" ht="15" x14ac:dyDescent="0.2">
      <c r="A10" s="139" t="s">
        <v>55</v>
      </c>
      <c r="B10" s="176">
        <v>7206</v>
      </c>
      <c r="C10" s="141">
        <v>2757</v>
      </c>
      <c r="D10" s="141">
        <v>4340</v>
      </c>
      <c r="E10" s="141">
        <v>45</v>
      </c>
      <c r="F10" s="141">
        <v>52</v>
      </c>
      <c r="G10" s="141">
        <v>1</v>
      </c>
      <c r="H10" s="141">
        <v>4</v>
      </c>
      <c r="I10" s="141">
        <v>3</v>
      </c>
      <c r="J10" s="141">
        <v>4</v>
      </c>
    </row>
    <row r="11" spans="1:10" ht="15" x14ac:dyDescent="0.2">
      <c r="A11" s="139" t="s">
        <v>56</v>
      </c>
      <c r="B11" s="176">
        <v>13705</v>
      </c>
      <c r="C11" s="141">
        <v>1430</v>
      </c>
      <c r="D11" s="141">
        <v>3046</v>
      </c>
      <c r="E11" s="141">
        <v>2943</v>
      </c>
      <c r="F11" s="141">
        <v>5451</v>
      </c>
      <c r="G11" s="141">
        <v>57</v>
      </c>
      <c r="H11" s="141">
        <v>556</v>
      </c>
      <c r="I11" s="141">
        <v>116</v>
      </c>
      <c r="J11" s="141">
        <v>106</v>
      </c>
    </row>
    <row r="12" spans="1:10" ht="15" x14ac:dyDescent="0.2">
      <c r="A12" s="139" t="s">
        <v>57</v>
      </c>
      <c r="B12" s="177">
        <v>24</v>
      </c>
      <c r="C12" s="146">
        <v>3</v>
      </c>
      <c r="D12" s="146">
        <v>16</v>
      </c>
      <c r="E12" s="146" t="s">
        <v>12</v>
      </c>
      <c r="F12" s="146">
        <v>4</v>
      </c>
      <c r="G12" s="146" t="s">
        <v>12</v>
      </c>
      <c r="H12" s="146" t="s">
        <v>12</v>
      </c>
      <c r="I12" s="146" t="s">
        <v>12</v>
      </c>
      <c r="J12" s="146">
        <v>1</v>
      </c>
    </row>
    <row r="13" spans="1:10" ht="15" x14ac:dyDescent="0.2">
      <c r="A13" s="139" t="s">
        <v>58</v>
      </c>
      <c r="B13" s="177">
        <v>52</v>
      </c>
      <c r="C13" s="146">
        <v>13</v>
      </c>
      <c r="D13" s="146">
        <v>17</v>
      </c>
      <c r="E13" s="146">
        <v>10</v>
      </c>
      <c r="F13" s="146">
        <v>11</v>
      </c>
      <c r="G13" s="146" t="s">
        <v>12</v>
      </c>
      <c r="H13" s="146">
        <v>1</v>
      </c>
      <c r="I13" s="146" t="s">
        <v>12</v>
      </c>
      <c r="J13" s="146" t="s">
        <v>12</v>
      </c>
    </row>
    <row r="14" spans="1:10" ht="15" x14ac:dyDescent="0.2">
      <c r="A14" s="139" t="s">
        <v>59</v>
      </c>
      <c r="B14" s="177">
        <v>12</v>
      </c>
      <c r="C14" s="146">
        <v>3</v>
      </c>
      <c r="D14" s="146">
        <v>5</v>
      </c>
      <c r="E14" s="146">
        <v>1</v>
      </c>
      <c r="F14" s="146">
        <v>3</v>
      </c>
      <c r="G14" s="146" t="s">
        <v>12</v>
      </c>
      <c r="H14" s="146" t="s">
        <v>12</v>
      </c>
      <c r="I14" s="146" t="s">
        <v>12</v>
      </c>
      <c r="J14" s="146" t="s">
        <v>12</v>
      </c>
    </row>
    <row r="15" spans="1:10" ht="15" x14ac:dyDescent="0.2">
      <c r="A15" s="139" t="s">
        <v>60</v>
      </c>
      <c r="B15" s="177">
        <v>3310</v>
      </c>
      <c r="C15" s="146">
        <v>534</v>
      </c>
      <c r="D15" s="146">
        <v>1321</v>
      </c>
      <c r="E15" s="146">
        <v>249</v>
      </c>
      <c r="F15" s="146">
        <v>630</v>
      </c>
      <c r="G15" s="146">
        <v>50</v>
      </c>
      <c r="H15" s="146">
        <v>513</v>
      </c>
      <c r="I15" s="146">
        <v>4</v>
      </c>
      <c r="J15" s="146">
        <v>9</v>
      </c>
    </row>
    <row r="16" spans="1:10" ht="15" x14ac:dyDescent="0.2">
      <c r="A16" s="139" t="s">
        <v>61</v>
      </c>
      <c r="B16" s="177">
        <v>1</v>
      </c>
      <c r="C16" s="146" t="s">
        <v>12</v>
      </c>
      <c r="D16" s="146">
        <v>1</v>
      </c>
      <c r="E16" s="146" t="s">
        <v>12</v>
      </c>
      <c r="F16" s="146" t="s">
        <v>12</v>
      </c>
      <c r="G16" s="146" t="s">
        <v>12</v>
      </c>
      <c r="H16" s="146" t="s">
        <v>12</v>
      </c>
      <c r="I16" s="146" t="s">
        <v>12</v>
      </c>
      <c r="J16" s="146" t="s">
        <v>12</v>
      </c>
    </row>
    <row r="17" spans="1:10" ht="15" x14ac:dyDescent="0.2">
      <c r="A17" s="139" t="s">
        <v>62</v>
      </c>
      <c r="B17" s="177">
        <v>14</v>
      </c>
      <c r="C17" s="146">
        <v>5</v>
      </c>
      <c r="D17" s="146">
        <v>4</v>
      </c>
      <c r="E17" s="146" t="s">
        <v>12</v>
      </c>
      <c r="F17" s="146">
        <v>5</v>
      </c>
      <c r="G17" s="146" t="s">
        <v>12</v>
      </c>
      <c r="H17" s="146" t="s">
        <v>12</v>
      </c>
      <c r="I17" s="146" t="s">
        <v>12</v>
      </c>
      <c r="J17" s="146" t="s">
        <v>12</v>
      </c>
    </row>
    <row r="18" spans="1:10" ht="15" x14ac:dyDescent="0.2">
      <c r="A18" s="139" t="s">
        <v>63</v>
      </c>
      <c r="B18" s="177">
        <v>127</v>
      </c>
      <c r="C18" s="146">
        <v>30</v>
      </c>
      <c r="D18" s="146">
        <v>53</v>
      </c>
      <c r="E18" s="146">
        <v>10</v>
      </c>
      <c r="F18" s="146">
        <v>22</v>
      </c>
      <c r="G18" s="146" t="s">
        <v>12</v>
      </c>
      <c r="H18" s="146">
        <v>2</v>
      </c>
      <c r="I18" s="146">
        <v>2</v>
      </c>
      <c r="J18" s="146">
        <v>8</v>
      </c>
    </row>
    <row r="19" spans="1:10" ht="15" x14ac:dyDescent="0.2">
      <c r="A19" s="139" t="s">
        <v>64</v>
      </c>
      <c r="B19" s="177">
        <v>62</v>
      </c>
      <c r="C19" s="146">
        <v>8</v>
      </c>
      <c r="D19" s="146">
        <v>23</v>
      </c>
      <c r="E19" s="146">
        <v>10</v>
      </c>
      <c r="F19" s="146">
        <v>15</v>
      </c>
      <c r="G19" s="146" t="s">
        <v>12</v>
      </c>
      <c r="H19" s="146">
        <v>6</v>
      </c>
      <c r="I19" s="146" t="s">
        <v>12</v>
      </c>
      <c r="J19" s="146" t="s">
        <v>12</v>
      </c>
    </row>
    <row r="20" spans="1:10" ht="15" x14ac:dyDescent="0.2">
      <c r="A20" s="139" t="s">
        <v>65</v>
      </c>
      <c r="B20" s="177">
        <v>68</v>
      </c>
      <c r="C20" s="146">
        <v>9</v>
      </c>
      <c r="D20" s="146">
        <v>32</v>
      </c>
      <c r="E20" s="146">
        <v>10</v>
      </c>
      <c r="F20" s="146">
        <v>16</v>
      </c>
      <c r="G20" s="146" t="s">
        <v>12</v>
      </c>
      <c r="H20" s="146" t="s">
        <v>12</v>
      </c>
      <c r="I20" s="146" t="s">
        <v>12</v>
      </c>
      <c r="J20" s="146">
        <v>1</v>
      </c>
    </row>
    <row r="21" spans="1:10" ht="15" x14ac:dyDescent="0.2">
      <c r="A21" s="139" t="s">
        <v>66</v>
      </c>
      <c r="B21" s="177">
        <v>12</v>
      </c>
      <c r="C21" s="146">
        <v>2</v>
      </c>
      <c r="D21" s="146">
        <v>2</v>
      </c>
      <c r="E21" s="146">
        <v>3</v>
      </c>
      <c r="F21" s="146">
        <v>5</v>
      </c>
      <c r="G21" s="146" t="s">
        <v>12</v>
      </c>
      <c r="H21" s="146" t="s">
        <v>12</v>
      </c>
      <c r="I21" s="146" t="s">
        <v>12</v>
      </c>
      <c r="J21" s="146" t="s">
        <v>12</v>
      </c>
    </row>
    <row r="22" spans="1:10" ht="15" x14ac:dyDescent="0.2">
      <c r="A22" s="139" t="s">
        <v>67</v>
      </c>
      <c r="B22" s="177">
        <v>2</v>
      </c>
      <c r="C22" s="146" t="s">
        <v>12</v>
      </c>
      <c r="D22" s="146">
        <v>1</v>
      </c>
      <c r="E22" s="146" t="s">
        <v>12</v>
      </c>
      <c r="F22" s="146">
        <v>1</v>
      </c>
      <c r="G22" s="146" t="s">
        <v>12</v>
      </c>
      <c r="H22" s="146" t="s">
        <v>12</v>
      </c>
      <c r="I22" s="146" t="s">
        <v>12</v>
      </c>
      <c r="J22" s="146" t="s">
        <v>12</v>
      </c>
    </row>
    <row r="23" spans="1:10" ht="15" x14ac:dyDescent="0.2">
      <c r="A23" s="139" t="s">
        <v>68</v>
      </c>
      <c r="B23" s="177">
        <v>776</v>
      </c>
      <c r="C23" s="146">
        <v>189</v>
      </c>
      <c r="D23" s="146">
        <v>429</v>
      </c>
      <c r="E23" s="146">
        <v>34</v>
      </c>
      <c r="F23" s="146">
        <v>93</v>
      </c>
      <c r="G23" s="146" t="s">
        <v>12</v>
      </c>
      <c r="H23" s="146">
        <v>7</v>
      </c>
      <c r="I23" s="146">
        <v>1</v>
      </c>
      <c r="J23" s="146">
        <v>23</v>
      </c>
    </row>
    <row r="24" spans="1:10" ht="15" x14ac:dyDescent="0.2">
      <c r="A24" s="139" t="s">
        <v>69</v>
      </c>
      <c r="B24" s="177">
        <v>61</v>
      </c>
      <c r="C24" s="146">
        <v>8</v>
      </c>
      <c r="D24" s="146">
        <v>31</v>
      </c>
      <c r="E24" s="146">
        <v>8</v>
      </c>
      <c r="F24" s="146">
        <v>12</v>
      </c>
      <c r="G24" s="146" t="s">
        <v>12</v>
      </c>
      <c r="H24" s="146">
        <v>1</v>
      </c>
      <c r="I24" s="146" t="s">
        <v>12</v>
      </c>
      <c r="J24" s="146">
        <v>1</v>
      </c>
    </row>
    <row r="25" spans="1:10" ht="15" x14ac:dyDescent="0.2">
      <c r="A25" s="139" t="s">
        <v>70</v>
      </c>
      <c r="B25" s="177">
        <v>13</v>
      </c>
      <c r="C25" s="146">
        <v>6</v>
      </c>
      <c r="D25" s="146">
        <v>3</v>
      </c>
      <c r="E25" s="146">
        <v>2</v>
      </c>
      <c r="F25" s="146">
        <v>1</v>
      </c>
      <c r="G25" s="146" t="s">
        <v>12</v>
      </c>
      <c r="H25" s="146" t="s">
        <v>12</v>
      </c>
      <c r="I25" s="146" t="s">
        <v>12</v>
      </c>
      <c r="J25" s="146">
        <v>1</v>
      </c>
    </row>
    <row r="26" spans="1:10" ht="15" x14ac:dyDescent="0.2">
      <c r="A26" s="139" t="s">
        <v>71</v>
      </c>
      <c r="B26" s="177">
        <v>10</v>
      </c>
      <c r="C26" s="146">
        <v>3</v>
      </c>
      <c r="D26" s="146">
        <v>4</v>
      </c>
      <c r="E26" s="146">
        <v>3</v>
      </c>
      <c r="F26" s="146" t="s">
        <v>12</v>
      </c>
      <c r="G26" s="146" t="s">
        <v>12</v>
      </c>
      <c r="H26" s="146" t="s">
        <v>12</v>
      </c>
      <c r="I26" s="146" t="s">
        <v>12</v>
      </c>
      <c r="J26" s="146" t="s">
        <v>12</v>
      </c>
    </row>
    <row r="27" spans="1:10" ht="15" x14ac:dyDescent="0.2">
      <c r="A27" s="139" t="s">
        <v>72</v>
      </c>
      <c r="B27" s="177">
        <v>6</v>
      </c>
      <c r="C27" s="146">
        <v>1</v>
      </c>
      <c r="D27" s="146">
        <v>2</v>
      </c>
      <c r="E27" s="146" t="s">
        <v>12</v>
      </c>
      <c r="F27" s="146">
        <v>1</v>
      </c>
      <c r="G27" s="146" t="s">
        <v>12</v>
      </c>
      <c r="H27" s="146" t="s">
        <v>12</v>
      </c>
      <c r="I27" s="146" t="s">
        <v>12</v>
      </c>
      <c r="J27" s="146">
        <v>2</v>
      </c>
    </row>
    <row r="28" spans="1:10" ht="15" x14ac:dyDescent="0.2">
      <c r="A28" s="139" t="s">
        <v>74</v>
      </c>
      <c r="B28" s="177">
        <v>67</v>
      </c>
      <c r="C28" s="146">
        <v>14</v>
      </c>
      <c r="D28" s="146">
        <v>36</v>
      </c>
      <c r="E28" s="146">
        <v>5</v>
      </c>
      <c r="F28" s="146">
        <v>8</v>
      </c>
      <c r="G28" s="146" t="s">
        <v>12</v>
      </c>
      <c r="H28" s="146" t="s">
        <v>12</v>
      </c>
      <c r="I28" s="146" t="s">
        <v>12</v>
      </c>
      <c r="J28" s="146">
        <v>4</v>
      </c>
    </row>
    <row r="29" spans="1:10" ht="15" x14ac:dyDescent="0.2">
      <c r="A29" s="139" t="s">
        <v>75</v>
      </c>
      <c r="B29" s="177">
        <v>3</v>
      </c>
      <c r="C29" s="146" t="s">
        <v>12</v>
      </c>
      <c r="D29" s="146">
        <v>3</v>
      </c>
      <c r="E29" s="146" t="s">
        <v>12</v>
      </c>
      <c r="F29" s="146" t="s">
        <v>12</v>
      </c>
      <c r="G29" s="146" t="s">
        <v>12</v>
      </c>
      <c r="H29" s="146" t="s">
        <v>12</v>
      </c>
      <c r="I29" s="146" t="s">
        <v>12</v>
      </c>
      <c r="J29" s="146" t="s">
        <v>12</v>
      </c>
    </row>
    <row r="30" spans="1:10" ht="15" x14ac:dyDescent="0.2">
      <c r="A30" s="139" t="s">
        <v>76</v>
      </c>
      <c r="B30" s="177">
        <v>7566</v>
      </c>
      <c r="C30" s="146">
        <v>236</v>
      </c>
      <c r="D30" s="146">
        <v>433</v>
      </c>
      <c r="E30" s="146">
        <v>2466</v>
      </c>
      <c r="F30" s="146">
        <v>4404</v>
      </c>
      <c r="G30" s="146">
        <v>4</v>
      </c>
      <c r="H30" s="146">
        <v>15</v>
      </c>
      <c r="I30" s="146">
        <v>2</v>
      </c>
      <c r="J30" s="146">
        <v>6</v>
      </c>
    </row>
    <row r="31" spans="1:10" ht="15" x14ac:dyDescent="0.2">
      <c r="A31" s="139" t="s">
        <v>77</v>
      </c>
      <c r="B31" s="177">
        <v>150</v>
      </c>
      <c r="C31" s="146">
        <v>31</v>
      </c>
      <c r="D31" s="146">
        <v>62</v>
      </c>
      <c r="E31" s="146">
        <v>12</v>
      </c>
      <c r="F31" s="146">
        <v>32</v>
      </c>
      <c r="G31" s="146">
        <v>1</v>
      </c>
      <c r="H31" s="146">
        <v>3</v>
      </c>
      <c r="I31" s="146">
        <v>4</v>
      </c>
      <c r="J31" s="146">
        <v>5</v>
      </c>
    </row>
    <row r="32" spans="1:10" ht="15" x14ac:dyDescent="0.2">
      <c r="A32" s="139" t="s">
        <v>78</v>
      </c>
      <c r="B32" s="177">
        <v>358</v>
      </c>
      <c r="C32" s="146">
        <v>127</v>
      </c>
      <c r="D32" s="146">
        <v>201</v>
      </c>
      <c r="E32" s="146">
        <v>8</v>
      </c>
      <c r="F32" s="146">
        <v>20</v>
      </c>
      <c r="G32" s="146" t="s">
        <v>12</v>
      </c>
      <c r="H32" s="146" t="s">
        <v>12</v>
      </c>
      <c r="I32" s="146" t="s">
        <v>12</v>
      </c>
      <c r="J32" s="146">
        <v>2</v>
      </c>
    </row>
    <row r="33" spans="1:10" ht="15" x14ac:dyDescent="0.2">
      <c r="A33" s="139" t="s">
        <v>79</v>
      </c>
      <c r="B33" s="177">
        <v>131</v>
      </c>
      <c r="C33" s="146">
        <v>24</v>
      </c>
      <c r="D33" s="146">
        <v>39</v>
      </c>
      <c r="E33" s="146">
        <v>30</v>
      </c>
      <c r="F33" s="146">
        <v>34</v>
      </c>
      <c r="G33" s="146">
        <v>1</v>
      </c>
      <c r="H33" s="146">
        <v>2</v>
      </c>
      <c r="I33" s="146">
        <v>1</v>
      </c>
      <c r="J33" s="146" t="s">
        <v>12</v>
      </c>
    </row>
    <row r="34" spans="1:10" ht="15" x14ac:dyDescent="0.2">
      <c r="A34" s="139" t="s">
        <v>80</v>
      </c>
      <c r="B34" s="177">
        <v>29</v>
      </c>
      <c r="C34" s="146">
        <v>5</v>
      </c>
      <c r="D34" s="146">
        <v>11</v>
      </c>
      <c r="E34" s="146">
        <v>3</v>
      </c>
      <c r="F34" s="146">
        <v>7</v>
      </c>
      <c r="G34" s="146" t="s">
        <v>12</v>
      </c>
      <c r="H34" s="146">
        <v>2</v>
      </c>
      <c r="I34" s="146" t="s">
        <v>12</v>
      </c>
      <c r="J34" s="146">
        <v>1</v>
      </c>
    </row>
    <row r="35" spans="1:10" ht="15" x14ac:dyDescent="0.2">
      <c r="A35" s="139" t="s">
        <v>81</v>
      </c>
      <c r="B35" s="177">
        <v>192</v>
      </c>
      <c r="C35" s="146">
        <v>40</v>
      </c>
      <c r="D35" s="146">
        <v>54</v>
      </c>
      <c r="E35" s="146">
        <v>16</v>
      </c>
      <c r="F35" s="146">
        <v>13</v>
      </c>
      <c r="G35" s="146">
        <v>1</v>
      </c>
      <c r="H35" s="146" t="s">
        <v>12</v>
      </c>
      <c r="I35" s="146">
        <v>53</v>
      </c>
      <c r="J35" s="146">
        <v>15</v>
      </c>
    </row>
    <row r="36" spans="1:10" ht="15" x14ac:dyDescent="0.2">
      <c r="A36" s="139" t="s">
        <v>82</v>
      </c>
      <c r="B36" s="177">
        <v>64</v>
      </c>
      <c r="C36" s="146">
        <v>11</v>
      </c>
      <c r="D36" s="146">
        <v>27</v>
      </c>
      <c r="E36" s="146">
        <v>5</v>
      </c>
      <c r="F36" s="146">
        <v>18</v>
      </c>
      <c r="G36" s="146" t="s">
        <v>12</v>
      </c>
      <c r="H36" s="146">
        <v>1</v>
      </c>
      <c r="I36" s="146" t="s">
        <v>12</v>
      </c>
      <c r="J36" s="146">
        <v>2</v>
      </c>
    </row>
    <row r="37" spans="1:10" ht="15" x14ac:dyDescent="0.2">
      <c r="A37" s="139" t="s">
        <v>83</v>
      </c>
      <c r="B37" s="177">
        <v>141</v>
      </c>
      <c r="C37" s="146">
        <v>31</v>
      </c>
      <c r="D37" s="146">
        <v>82</v>
      </c>
      <c r="E37" s="146">
        <v>7</v>
      </c>
      <c r="F37" s="146">
        <v>20</v>
      </c>
      <c r="G37" s="146" t="s">
        <v>12</v>
      </c>
      <c r="H37" s="146">
        <v>1</v>
      </c>
      <c r="I37" s="146" t="s">
        <v>12</v>
      </c>
      <c r="J37" s="146" t="s">
        <v>12</v>
      </c>
    </row>
    <row r="38" spans="1:10" ht="15" x14ac:dyDescent="0.2">
      <c r="A38" s="139" t="s">
        <v>84</v>
      </c>
      <c r="B38" s="177">
        <v>123</v>
      </c>
      <c r="C38" s="146">
        <v>25</v>
      </c>
      <c r="D38" s="146">
        <v>29</v>
      </c>
      <c r="E38" s="146">
        <v>11</v>
      </c>
      <c r="F38" s="146">
        <v>11</v>
      </c>
      <c r="G38" s="146" t="s">
        <v>12</v>
      </c>
      <c r="H38" s="146" t="s">
        <v>12</v>
      </c>
      <c r="I38" s="146">
        <v>38</v>
      </c>
      <c r="J38" s="146">
        <v>9</v>
      </c>
    </row>
    <row r="39" spans="1:10" ht="15" x14ac:dyDescent="0.2">
      <c r="A39" s="139" t="s">
        <v>85</v>
      </c>
      <c r="B39" s="177">
        <v>331</v>
      </c>
      <c r="C39" s="146">
        <v>72</v>
      </c>
      <c r="D39" s="146">
        <v>125</v>
      </c>
      <c r="E39" s="146">
        <v>40</v>
      </c>
      <c r="F39" s="146">
        <v>65</v>
      </c>
      <c r="G39" s="146" t="s">
        <v>12</v>
      </c>
      <c r="H39" s="146">
        <v>2</v>
      </c>
      <c r="I39" s="146">
        <v>11</v>
      </c>
      <c r="J39" s="146">
        <v>16</v>
      </c>
    </row>
    <row r="40" spans="1:10" ht="15" x14ac:dyDescent="0.2">
      <c r="A40" s="139" t="s">
        <v>86</v>
      </c>
      <c r="B40" s="176">
        <v>284</v>
      </c>
      <c r="C40" s="141">
        <v>92</v>
      </c>
      <c r="D40" s="141">
        <v>156</v>
      </c>
      <c r="E40" s="141">
        <v>5</v>
      </c>
      <c r="F40" s="141">
        <v>25</v>
      </c>
      <c r="G40" s="141">
        <v>1</v>
      </c>
      <c r="H40" s="141">
        <v>2</v>
      </c>
      <c r="I40" s="141" t="s">
        <v>12</v>
      </c>
      <c r="J40" s="141">
        <v>3</v>
      </c>
    </row>
    <row r="41" spans="1:10" ht="15" x14ac:dyDescent="0.2">
      <c r="A41" s="139" t="s">
        <v>87</v>
      </c>
      <c r="B41" s="177">
        <v>4</v>
      </c>
      <c r="C41" s="146">
        <v>1</v>
      </c>
      <c r="D41" s="146">
        <v>2</v>
      </c>
      <c r="E41" s="146">
        <v>1</v>
      </c>
      <c r="F41" s="146" t="s">
        <v>12</v>
      </c>
      <c r="G41" s="146" t="s">
        <v>12</v>
      </c>
      <c r="H41" s="146" t="s">
        <v>12</v>
      </c>
      <c r="I41" s="146" t="s">
        <v>12</v>
      </c>
      <c r="J41" s="146" t="s">
        <v>12</v>
      </c>
    </row>
    <row r="42" spans="1:10" ht="15" x14ac:dyDescent="0.2">
      <c r="A42" s="139" t="s">
        <v>88</v>
      </c>
      <c r="B42" s="177">
        <v>3</v>
      </c>
      <c r="C42" s="146">
        <v>2</v>
      </c>
      <c r="D42" s="146">
        <v>1</v>
      </c>
      <c r="E42" s="146" t="s">
        <v>12</v>
      </c>
      <c r="F42" s="146" t="s">
        <v>12</v>
      </c>
      <c r="G42" s="146" t="s">
        <v>12</v>
      </c>
      <c r="H42" s="146" t="s">
        <v>12</v>
      </c>
      <c r="I42" s="146" t="s">
        <v>12</v>
      </c>
      <c r="J42" s="146" t="s">
        <v>12</v>
      </c>
    </row>
    <row r="43" spans="1:10" ht="15" x14ac:dyDescent="0.2">
      <c r="A43" s="139" t="s">
        <v>89</v>
      </c>
      <c r="B43" s="177">
        <v>33</v>
      </c>
      <c r="C43" s="146">
        <v>10</v>
      </c>
      <c r="D43" s="146">
        <v>13</v>
      </c>
      <c r="E43" s="146">
        <v>1</v>
      </c>
      <c r="F43" s="146">
        <v>8</v>
      </c>
      <c r="G43" s="146">
        <v>1</v>
      </c>
      <c r="H43" s="146" t="s">
        <v>12</v>
      </c>
      <c r="I43" s="146" t="s">
        <v>12</v>
      </c>
      <c r="J43" s="146" t="s">
        <v>12</v>
      </c>
    </row>
    <row r="44" spans="1:10" ht="15" x14ac:dyDescent="0.2">
      <c r="A44" s="139" t="s">
        <v>90</v>
      </c>
      <c r="B44" s="177">
        <v>45</v>
      </c>
      <c r="C44" s="146">
        <v>7</v>
      </c>
      <c r="D44" s="146">
        <v>34</v>
      </c>
      <c r="E44" s="146" t="s">
        <v>12</v>
      </c>
      <c r="F44" s="146">
        <v>3</v>
      </c>
      <c r="G44" s="146" t="s">
        <v>12</v>
      </c>
      <c r="H44" s="146" t="s">
        <v>12</v>
      </c>
      <c r="I44" s="146" t="s">
        <v>12</v>
      </c>
      <c r="J44" s="146">
        <v>1</v>
      </c>
    </row>
    <row r="45" spans="1:10" ht="15" x14ac:dyDescent="0.2">
      <c r="A45" s="139" t="s">
        <v>91</v>
      </c>
      <c r="B45" s="177">
        <v>64</v>
      </c>
      <c r="C45" s="146">
        <v>29</v>
      </c>
      <c r="D45" s="146">
        <v>34</v>
      </c>
      <c r="E45" s="146" t="s">
        <v>12</v>
      </c>
      <c r="F45" s="146">
        <v>1</v>
      </c>
      <c r="G45" s="146" t="s">
        <v>12</v>
      </c>
      <c r="H45" s="146" t="s">
        <v>12</v>
      </c>
      <c r="I45" s="146" t="s">
        <v>12</v>
      </c>
      <c r="J45" s="146" t="s">
        <v>12</v>
      </c>
    </row>
    <row r="46" spans="1:10" ht="15" x14ac:dyDescent="0.2">
      <c r="A46" s="139" t="s">
        <v>92</v>
      </c>
      <c r="B46" s="177">
        <v>2</v>
      </c>
      <c r="C46" s="146">
        <v>1</v>
      </c>
      <c r="D46" s="146" t="s">
        <v>12</v>
      </c>
      <c r="E46" s="146">
        <v>1</v>
      </c>
      <c r="F46" s="146" t="s">
        <v>12</v>
      </c>
      <c r="G46" s="146" t="s">
        <v>12</v>
      </c>
      <c r="H46" s="146" t="s">
        <v>12</v>
      </c>
      <c r="I46" s="146" t="s">
        <v>12</v>
      </c>
      <c r="J46" s="146" t="s">
        <v>12</v>
      </c>
    </row>
    <row r="47" spans="1:10" ht="15" x14ac:dyDescent="0.2">
      <c r="A47" s="139" t="s">
        <v>93</v>
      </c>
      <c r="B47" s="177">
        <v>28</v>
      </c>
      <c r="C47" s="146">
        <v>13</v>
      </c>
      <c r="D47" s="146">
        <v>11</v>
      </c>
      <c r="E47" s="146">
        <v>1</v>
      </c>
      <c r="F47" s="146">
        <v>2</v>
      </c>
      <c r="G47" s="146" t="s">
        <v>12</v>
      </c>
      <c r="H47" s="146">
        <v>1</v>
      </c>
      <c r="I47" s="146" t="s">
        <v>12</v>
      </c>
      <c r="J47" s="146" t="s">
        <v>12</v>
      </c>
    </row>
    <row r="48" spans="1:10" ht="15" x14ac:dyDescent="0.2">
      <c r="A48" s="139" t="s">
        <v>94</v>
      </c>
      <c r="B48" s="177">
        <v>65</v>
      </c>
      <c r="C48" s="146">
        <v>19</v>
      </c>
      <c r="D48" s="146">
        <v>43</v>
      </c>
      <c r="E48" s="146" t="s">
        <v>12</v>
      </c>
      <c r="F48" s="146">
        <v>3</v>
      </c>
      <c r="G48" s="146" t="s">
        <v>12</v>
      </c>
      <c r="H48" s="146" t="s">
        <v>12</v>
      </c>
      <c r="I48" s="146" t="s">
        <v>12</v>
      </c>
      <c r="J48" s="146" t="s">
        <v>12</v>
      </c>
    </row>
    <row r="49" spans="1:10" ht="15" x14ac:dyDescent="0.2">
      <c r="A49" s="139" t="s">
        <v>95</v>
      </c>
      <c r="B49" s="177">
        <v>34</v>
      </c>
      <c r="C49" s="146">
        <v>7</v>
      </c>
      <c r="D49" s="146">
        <v>16</v>
      </c>
      <c r="E49" s="146">
        <v>1</v>
      </c>
      <c r="F49" s="146">
        <v>8</v>
      </c>
      <c r="G49" s="146" t="s">
        <v>12</v>
      </c>
      <c r="H49" s="146" t="s">
        <v>12</v>
      </c>
      <c r="I49" s="146" t="s">
        <v>12</v>
      </c>
      <c r="J49" s="146">
        <v>2</v>
      </c>
    </row>
    <row r="50" spans="1:10" ht="15" x14ac:dyDescent="0.2">
      <c r="A50" s="139" t="s">
        <v>96</v>
      </c>
      <c r="B50" s="177">
        <v>6</v>
      </c>
      <c r="C50" s="146">
        <v>3</v>
      </c>
      <c r="D50" s="146">
        <v>2</v>
      </c>
      <c r="E50" s="146" t="s">
        <v>12</v>
      </c>
      <c r="F50" s="146" t="s">
        <v>12</v>
      </c>
      <c r="G50" s="146" t="s">
        <v>12</v>
      </c>
      <c r="H50" s="146">
        <v>1</v>
      </c>
      <c r="I50" s="146" t="s">
        <v>12</v>
      </c>
      <c r="J50" s="146" t="s">
        <v>12</v>
      </c>
    </row>
    <row r="51" spans="1:10" ht="15" x14ac:dyDescent="0.2">
      <c r="A51" s="139" t="s">
        <v>97</v>
      </c>
      <c r="B51" s="176">
        <v>9</v>
      </c>
      <c r="C51" s="141">
        <v>3</v>
      </c>
      <c r="D51" s="141">
        <v>3</v>
      </c>
      <c r="E51" s="141">
        <v>2</v>
      </c>
      <c r="F51" s="141">
        <v>1</v>
      </c>
      <c r="G51" s="141" t="s">
        <v>12</v>
      </c>
      <c r="H51" s="141" t="s">
        <v>12</v>
      </c>
      <c r="I51" s="141" t="s">
        <v>12</v>
      </c>
      <c r="J51" s="141" t="s">
        <v>12</v>
      </c>
    </row>
    <row r="52" spans="1:10" ht="15" x14ac:dyDescent="0.2">
      <c r="A52" s="139" t="s">
        <v>98</v>
      </c>
      <c r="B52" s="177">
        <v>1</v>
      </c>
      <c r="C52" s="146" t="s">
        <v>12</v>
      </c>
      <c r="D52" s="146">
        <v>1</v>
      </c>
      <c r="E52" s="146" t="s">
        <v>12</v>
      </c>
      <c r="F52" s="146" t="s">
        <v>12</v>
      </c>
      <c r="G52" s="146" t="s">
        <v>12</v>
      </c>
      <c r="H52" s="146" t="s">
        <v>12</v>
      </c>
      <c r="I52" s="146" t="s">
        <v>12</v>
      </c>
      <c r="J52" s="146" t="s">
        <v>12</v>
      </c>
    </row>
    <row r="53" spans="1:10" ht="15" x14ac:dyDescent="0.2">
      <c r="A53" s="139" t="s">
        <v>100</v>
      </c>
      <c r="B53" s="177">
        <v>1</v>
      </c>
      <c r="C53" s="146" t="s">
        <v>12</v>
      </c>
      <c r="D53" s="146">
        <v>1</v>
      </c>
      <c r="E53" s="146" t="s">
        <v>12</v>
      </c>
      <c r="F53" s="146" t="s">
        <v>12</v>
      </c>
      <c r="G53" s="146" t="s">
        <v>12</v>
      </c>
      <c r="H53" s="146" t="s">
        <v>12</v>
      </c>
      <c r="I53" s="146" t="s">
        <v>12</v>
      </c>
      <c r="J53" s="146" t="s">
        <v>12</v>
      </c>
    </row>
    <row r="54" spans="1:10" ht="15" x14ac:dyDescent="0.2">
      <c r="A54" s="139" t="s">
        <v>101</v>
      </c>
      <c r="B54" s="177">
        <v>1</v>
      </c>
      <c r="C54" s="146" t="s">
        <v>12</v>
      </c>
      <c r="D54" s="146" t="s">
        <v>12</v>
      </c>
      <c r="E54" s="146" t="s">
        <v>12</v>
      </c>
      <c r="F54" s="146">
        <v>1</v>
      </c>
      <c r="G54" s="146" t="s">
        <v>12</v>
      </c>
      <c r="H54" s="146" t="s">
        <v>12</v>
      </c>
      <c r="I54" s="146" t="s">
        <v>12</v>
      </c>
      <c r="J54" s="146" t="s">
        <v>12</v>
      </c>
    </row>
    <row r="55" spans="1:10" ht="15" x14ac:dyDescent="0.2">
      <c r="A55" s="139" t="s">
        <v>108</v>
      </c>
      <c r="B55" s="177">
        <v>1</v>
      </c>
      <c r="C55" s="146">
        <v>1</v>
      </c>
      <c r="D55" s="146" t="s">
        <v>12</v>
      </c>
      <c r="E55" s="146" t="s">
        <v>12</v>
      </c>
      <c r="F55" s="146" t="s">
        <v>12</v>
      </c>
      <c r="G55" s="146" t="s">
        <v>12</v>
      </c>
      <c r="H55" s="146" t="s">
        <v>12</v>
      </c>
      <c r="I55" s="146" t="s">
        <v>12</v>
      </c>
      <c r="J55" s="146" t="s">
        <v>12</v>
      </c>
    </row>
    <row r="56" spans="1:10" ht="15" x14ac:dyDescent="0.2">
      <c r="A56" s="139" t="s">
        <v>109</v>
      </c>
      <c r="B56" s="177">
        <v>1</v>
      </c>
      <c r="C56" s="146">
        <v>1</v>
      </c>
      <c r="D56" s="146" t="s">
        <v>12</v>
      </c>
      <c r="E56" s="146" t="s">
        <v>12</v>
      </c>
      <c r="F56" s="146" t="s">
        <v>12</v>
      </c>
      <c r="G56" s="146" t="s">
        <v>12</v>
      </c>
      <c r="H56" s="146" t="s">
        <v>12</v>
      </c>
      <c r="I56" s="146" t="s">
        <v>12</v>
      </c>
      <c r="J56" s="146" t="s">
        <v>12</v>
      </c>
    </row>
    <row r="57" spans="1:10" ht="15" x14ac:dyDescent="0.2">
      <c r="A57" s="139" t="s">
        <v>111</v>
      </c>
      <c r="B57" s="177">
        <v>1</v>
      </c>
      <c r="C57" s="146">
        <v>1</v>
      </c>
      <c r="D57" s="146" t="s">
        <v>12</v>
      </c>
      <c r="E57" s="146" t="s">
        <v>12</v>
      </c>
      <c r="F57" s="146" t="s">
        <v>12</v>
      </c>
      <c r="G57" s="146" t="s">
        <v>12</v>
      </c>
      <c r="H57" s="146" t="s">
        <v>12</v>
      </c>
      <c r="I57" s="146" t="s">
        <v>12</v>
      </c>
      <c r="J57" s="146" t="s">
        <v>12</v>
      </c>
    </row>
    <row r="58" spans="1:10" ht="15" x14ac:dyDescent="0.2">
      <c r="A58" s="139" t="s">
        <v>112</v>
      </c>
      <c r="B58" s="177">
        <v>1</v>
      </c>
      <c r="C58" s="146" t="s">
        <v>12</v>
      </c>
      <c r="D58" s="146" t="s">
        <v>12</v>
      </c>
      <c r="E58" s="146">
        <v>1</v>
      </c>
      <c r="F58" s="146" t="s">
        <v>12</v>
      </c>
      <c r="G58" s="146" t="s">
        <v>12</v>
      </c>
      <c r="H58" s="146" t="s">
        <v>12</v>
      </c>
      <c r="I58" s="146" t="s">
        <v>12</v>
      </c>
      <c r="J58" s="146" t="s">
        <v>12</v>
      </c>
    </row>
    <row r="59" spans="1:10" ht="15" x14ac:dyDescent="0.2">
      <c r="A59" s="139" t="s">
        <v>114</v>
      </c>
      <c r="B59" s="177">
        <v>2</v>
      </c>
      <c r="C59" s="146" t="s">
        <v>12</v>
      </c>
      <c r="D59" s="146">
        <v>1</v>
      </c>
      <c r="E59" s="146">
        <v>1</v>
      </c>
      <c r="F59" s="146" t="s">
        <v>12</v>
      </c>
      <c r="G59" s="146" t="s">
        <v>12</v>
      </c>
      <c r="H59" s="146" t="s">
        <v>12</v>
      </c>
      <c r="I59" s="146" t="s">
        <v>12</v>
      </c>
      <c r="J59" s="146" t="s">
        <v>12</v>
      </c>
    </row>
    <row r="60" spans="1:10" ht="15" x14ac:dyDescent="0.2">
      <c r="A60" s="139" t="s">
        <v>116</v>
      </c>
      <c r="B60" s="176">
        <v>76</v>
      </c>
      <c r="C60" s="141">
        <v>22</v>
      </c>
      <c r="D60" s="141">
        <v>36</v>
      </c>
      <c r="E60" s="141">
        <v>5</v>
      </c>
      <c r="F60" s="141">
        <v>7</v>
      </c>
      <c r="G60" s="141">
        <v>3</v>
      </c>
      <c r="H60" s="141">
        <v>2</v>
      </c>
      <c r="I60" s="141" t="s">
        <v>12</v>
      </c>
      <c r="J60" s="141">
        <v>1</v>
      </c>
    </row>
    <row r="61" spans="1:10" ht="15" x14ac:dyDescent="0.2">
      <c r="A61" s="139" t="s">
        <v>117</v>
      </c>
      <c r="B61" s="177">
        <v>3</v>
      </c>
      <c r="C61" s="146">
        <v>1</v>
      </c>
      <c r="D61" s="146">
        <v>2</v>
      </c>
      <c r="E61" s="146" t="s">
        <v>12</v>
      </c>
      <c r="F61" s="146" t="s">
        <v>12</v>
      </c>
      <c r="G61" s="146" t="s">
        <v>12</v>
      </c>
      <c r="H61" s="146" t="s">
        <v>12</v>
      </c>
      <c r="I61" s="146" t="s">
        <v>12</v>
      </c>
      <c r="J61" s="146" t="s">
        <v>12</v>
      </c>
    </row>
    <row r="62" spans="1:10" ht="15" x14ac:dyDescent="0.2">
      <c r="A62" s="139" t="s">
        <v>118</v>
      </c>
      <c r="B62" s="177">
        <v>13</v>
      </c>
      <c r="C62" s="146">
        <v>6</v>
      </c>
      <c r="D62" s="146">
        <v>5</v>
      </c>
      <c r="E62" s="146" t="s">
        <v>12</v>
      </c>
      <c r="F62" s="146">
        <v>1</v>
      </c>
      <c r="G62" s="146" t="s">
        <v>12</v>
      </c>
      <c r="H62" s="146">
        <v>1</v>
      </c>
      <c r="I62" s="146" t="s">
        <v>12</v>
      </c>
      <c r="J62" s="146" t="s">
        <v>12</v>
      </c>
    </row>
    <row r="63" spans="1:10" ht="15" x14ac:dyDescent="0.2">
      <c r="A63" s="139" t="s">
        <v>119</v>
      </c>
      <c r="B63" s="177">
        <v>3</v>
      </c>
      <c r="C63" s="146" t="s">
        <v>12</v>
      </c>
      <c r="D63" s="146">
        <v>3</v>
      </c>
      <c r="E63" s="146" t="s">
        <v>12</v>
      </c>
      <c r="F63" s="146" t="s">
        <v>12</v>
      </c>
      <c r="G63" s="146" t="s">
        <v>12</v>
      </c>
      <c r="H63" s="146" t="s">
        <v>12</v>
      </c>
      <c r="I63" s="146" t="s">
        <v>12</v>
      </c>
      <c r="J63" s="146" t="s">
        <v>12</v>
      </c>
    </row>
    <row r="64" spans="1:10" ht="15" x14ac:dyDescent="0.2">
      <c r="A64" s="139" t="s">
        <v>120</v>
      </c>
      <c r="B64" s="177">
        <v>2</v>
      </c>
      <c r="C64" s="146">
        <v>1</v>
      </c>
      <c r="D64" s="146" t="s">
        <v>12</v>
      </c>
      <c r="E64" s="146" t="s">
        <v>12</v>
      </c>
      <c r="F64" s="146">
        <v>1</v>
      </c>
      <c r="G64" s="146" t="s">
        <v>12</v>
      </c>
      <c r="H64" s="146" t="s">
        <v>12</v>
      </c>
      <c r="I64" s="146" t="s">
        <v>12</v>
      </c>
      <c r="J64" s="146" t="s">
        <v>12</v>
      </c>
    </row>
    <row r="65" spans="1:10" ht="15" x14ac:dyDescent="0.2">
      <c r="A65" s="139" t="s">
        <v>122</v>
      </c>
      <c r="B65" s="177">
        <v>1</v>
      </c>
      <c r="C65" s="146" t="s">
        <v>12</v>
      </c>
      <c r="D65" s="146">
        <v>1</v>
      </c>
      <c r="E65" s="146" t="s">
        <v>12</v>
      </c>
      <c r="F65" s="146" t="s">
        <v>12</v>
      </c>
      <c r="G65" s="146" t="s">
        <v>12</v>
      </c>
      <c r="H65" s="146" t="s">
        <v>12</v>
      </c>
      <c r="I65" s="146" t="s">
        <v>12</v>
      </c>
      <c r="J65" s="146" t="s">
        <v>12</v>
      </c>
    </row>
    <row r="66" spans="1:10" ht="15" x14ac:dyDescent="0.2">
      <c r="A66" s="139" t="s">
        <v>123</v>
      </c>
      <c r="B66" s="177">
        <v>10</v>
      </c>
      <c r="C66" s="146">
        <v>2</v>
      </c>
      <c r="D66" s="146">
        <v>5</v>
      </c>
      <c r="E66" s="146">
        <v>1</v>
      </c>
      <c r="F66" s="146">
        <v>2</v>
      </c>
      <c r="G66" s="146" t="s">
        <v>12</v>
      </c>
      <c r="H66" s="146" t="s">
        <v>12</v>
      </c>
      <c r="I66" s="146" t="s">
        <v>12</v>
      </c>
      <c r="J66" s="146" t="s">
        <v>12</v>
      </c>
    </row>
    <row r="67" spans="1:10" ht="15" x14ac:dyDescent="0.2">
      <c r="A67" s="139" t="s">
        <v>124</v>
      </c>
      <c r="B67" s="177">
        <v>3</v>
      </c>
      <c r="C67" s="146">
        <v>1</v>
      </c>
      <c r="D67" s="146">
        <v>1</v>
      </c>
      <c r="E67" s="146" t="s">
        <v>12</v>
      </c>
      <c r="F67" s="146" t="s">
        <v>12</v>
      </c>
      <c r="G67" s="146" t="s">
        <v>12</v>
      </c>
      <c r="H67" s="146">
        <v>1</v>
      </c>
      <c r="I67" s="146" t="s">
        <v>12</v>
      </c>
      <c r="J67" s="146" t="s">
        <v>12</v>
      </c>
    </row>
    <row r="68" spans="1:10" ht="15" x14ac:dyDescent="0.2">
      <c r="A68" s="139" t="s">
        <v>126</v>
      </c>
      <c r="B68" s="177">
        <v>9</v>
      </c>
      <c r="C68" s="146">
        <v>3</v>
      </c>
      <c r="D68" s="146">
        <v>4</v>
      </c>
      <c r="E68" s="146">
        <v>1</v>
      </c>
      <c r="F68" s="146" t="s">
        <v>12</v>
      </c>
      <c r="G68" s="146">
        <v>1</v>
      </c>
      <c r="H68" s="146" t="s">
        <v>12</v>
      </c>
      <c r="I68" s="146" t="s">
        <v>12</v>
      </c>
      <c r="J68" s="146" t="s">
        <v>12</v>
      </c>
    </row>
    <row r="69" spans="1:10" ht="15" x14ac:dyDescent="0.2">
      <c r="A69" s="139" t="s">
        <v>129</v>
      </c>
      <c r="B69" s="177">
        <v>1</v>
      </c>
      <c r="C69" s="146">
        <v>1</v>
      </c>
      <c r="D69" s="146" t="s">
        <v>12</v>
      </c>
      <c r="E69" s="146" t="s">
        <v>12</v>
      </c>
      <c r="F69" s="146" t="s">
        <v>12</v>
      </c>
      <c r="G69" s="146" t="s">
        <v>12</v>
      </c>
      <c r="H69" s="146" t="s">
        <v>12</v>
      </c>
      <c r="I69" s="146" t="s">
        <v>12</v>
      </c>
      <c r="J69" s="146" t="s">
        <v>12</v>
      </c>
    </row>
    <row r="70" spans="1:10" ht="15" x14ac:dyDescent="0.2">
      <c r="A70" s="139" t="s">
        <v>130</v>
      </c>
      <c r="B70" s="177">
        <v>29</v>
      </c>
      <c r="C70" s="146">
        <v>6</v>
      </c>
      <c r="D70" s="146">
        <v>14</v>
      </c>
      <c r="E70" s="146">
        <v>3</v>
      </c>
      <c r="F70" s="146">
        <v>3</v>
      </c>
      <c r="G70" s="146">
        <v>2</v>
      </c>
      <c r="H70" s="146" t="s">
        <v>12</v>
      </c>
      <c r="I70" s="146" t="s">
        <v>12</v>
      </c>
      <c r="J70" s="146">
        <v>1</v>
      </c>
    </row>
    <row r="71" spans="1:10" ht="15" x14ac:dyDescent="0.2">
      <c r="A71" s="139" t="s">
        <v>131</v>
      </c>
      <c r="B71" s="177">
        <v>2</v>
      </c>
      <c r="C71" s="146">
        <v>1</v>
      </c>
      <c r="D71" s="146">
        <v>1</v>
      </c>
      <c r="E71" s="146" t="s">
        <v>12</v>
      </c>
      <c r="F71" s="146" t="s">
        <v>12</v>
      </c>
      <c r="G71" s="146" t="s">
        <v>12</v>
      </c>
      <c r="H71" s="146" t="s">
        <v>12</v>
      </c>
      <c r="I71" s="146" t="s">
        <v>12</v>
      </c>
      <c r="J71" s="146" t="s">
        <v>12</v>
      </c>
    </row>
    <row r="72" spans="1:10" ht="15" x14ac:dyDescent="0.2">
      <c r="A72" s="139" t="s">
        <v>132</v>
      </c>
      <c r="B72" s="176">
        <v>125</v>
      </c>
      <c r="C72" s="141">
        <v>43</v>
      </c>
      <c r="D72" s="141">
        <v>60</v>
      </c>
      <c r="E72" s="141">
        <v>11</v>
      </c>
      <c r="F72" s="141">
        <v>4</v>
      </c>
      <c r="G72" s="141" t="s">
        <v>12</v>
      </c>
      <c r="H72" s="141">
        <v>7</v>
      </c>
      <c r="I72" s="141" t="s">
        <v>12</v>
      </c>
      <c r="J72" s="141" t="s">
        <v>12</v>
      </c>
    </row>
    <row r="73" spans="1:10" ht="15" x14ac:dyDescent="0.2">
      <c r="A73" s="139" t="s">
        <v>133</v>
      </c>
      <c r="B73" s="177">
        <v>2</v>
      </c>
      <c r="C73" s="146" t="s">
        <v>12</v>
      </c>
      <c r="D73" s="146">
        <v>2</v>
      </c>
      <c r="E73" s="146" t="s">
        <v>12</v>
      </c>
      <c r="F73" s="146" t="s">
        <v>12</v>
      </c>
      <c r="G73" s="146" t="s">
        <v>12</v>
      </c>
      <c r="H73" s="146" t="s">
        <v>12</v>
      </c>
      <c r="I73" s="146" t="s">
        <v>12</v>
      </c>
      <c r="J73" s="146" t="s">
        <v>12</v>
      </c>
    </row>
    <row r="74" spans="1:10" ht="15" x14ac:dyDescent="0.2">
      <c r="A74" s="139" t="s">
        <v>136</v>
      </c>
      <c r="B74" s="177">
        <v>40</v>
      </c>
      <c r="C74" s="146">
        <v>17</v>
      </c>
      <c r="D74" s="146">
        <v>9</v>
      </c>
      <c r="E74" s="146">
        <v>8</v>
      </c>
      <c r="F74" s="146">
        <v>2</v>
      </c>
      <c r="G74" s="146" t="s">
        <v>12</v>
      </c>
      <c r="H74" s="146">
        <v>4</v>
      </c>
      <c r="I74" s="146" t="s">
        <v>12</v>
      </c>
      <c r="J74" s="146" t="s">
        <v>12</v>
      </c>
    </row>
    <row r="75" spans="1:10" ht="15" x14ac:dyDescent="0.2">
      <c r="A75" s="139" t="s">
        <v>138</v>
      </c>
      <c r="B75" s="177">
        <v>23</v>
      </c>
      <c r="C75" s="146">
        <v>2</v>
      </c>
      <c r="D75" s="146">
        <v>19</v>
      </c>
      <c r="E75" s="146" t="s">
        <v>12</v>
      </c>
      <c r="F75" s="146" t="s">
        <v>12</v>
      </c>
      <c r="G75" s="146" t="s">
        <v>12</v>
      </c>
      <c r="H75" s="146">
        <v>2</v>
      </c>
      <c r="I75" s="146" t="s">
        <v>12</v>
      </c>
      <c r="J75" s="146" t="s">
        <v>12</v>
      </c>
    </row>
    <row r="76" spans="1:10" ht="15" x14ac:dyDescent="0.2">
      <c r="A76" s="139" t="s">
        <v>139</v>
      </c>
      <c r="B76" s="177">
        <v>3</v>
      </c>
      <c r="C76" s="146">
        <v>2</v>
      </c>
      <c r="D76" s="146" t="s">
        <v>12</v>
      </c>
      <c r="E76" s="146" t="s">
        <v>12</v>
      </c>
      <c r="F76" s="146" t="s">
        <v>12</v>
      </c>
      <c r="G76" s="146" t="s">
        <v>12</v>
      </c>
      <c r="H76" s="146">
        <v>1</v>
      </c>
      <c r="I76" s="146" t="s">
        <v>12</v>
      </c>
      <c r="J76" s="146" t="s">
        <v>12</v>
      </c>
    </row>
    <row r="77" spans="1:10" ht="15" x14ac:dyDescent="0.2">
      <c r="A77" s="139" t="s">
        <v>140</v>
      </c>
      <c r="B77" s="177">
        <v>3</v>
      </c>
      <c r="C77" s="146">
        <v>1</v>
      </c>
      <c r="D77" s="146">
        <v>2</v>
      </c>
      <c r="E77" s="146" t="s">
        <v>12</v>
      </c>
      <c r="F77" s="146" t="s">
        <v>12</v>
      </c>
      <c r="G77" s="146" t="s">
        <v>12</v>
      </c>
      <c r="H77" s="146" t="s">
        <v>12</v>
      </c>
      <c r="I77" s="146" t="s">
        <v>12</v>
      </c>
      <c r="J77" s="146" t="s">
        <v>12</v>
      </c>
    </row>
    <row r="78" spans="1:10" ht="15" x14ac:dyDescent="0.2">
      <c r="A78" s="139" t="s">
        <v>141</v>
      </c>
      <c r="B78" s="177">
        <v>3</v>
      </c>
      <c r="C78" s="146" t="s">
        <v>12</v>
      </c>
      <c r="D78" s="146">
        <v>3</v>
      </c>
      <c r="E78" s="146" t="s">
        <v>12</v>
      </c>
      <c r="F78" s="146" t="s">
        <v>12</v>
      </c>
      <c r="G78" s="146" t="s">
        <v>12</v>
      </c>
      <c r="H78" s="146" t="s">
        <v>12</v>
      </c>
      <c r="I78" s="146" t="s">
        <v>12</v>
      </c>
      <c r="J78" s="146" t="s">
        <v>12</v>
      </c>
    </row>
    <row r="79" spans="1:10" ht="15" x14ac:dyDescent="0.2">
      <c r="A79" s="139" t="s">
        <v>142</v>
      </c>
      <c r="B79" s="177">
        <v>9</v>
      </c>
      <c r="C79" s="146">
        <v>4</v>
      </c>
      <c r="D79" s="146">
        <v>3</v>
      </c>
      <c r="E79" s="146">
        <v>2</v>
      </c>
      <c r="F79" s="146" t="s">
        <v>12</v>
      </c>
      <c r="G79" s="146" t="s">
        <v>12</v>
      </c>
      <c r="H79" s="146" t="s">
        <v>12</v>
      </c>
      <c r="I79" s="146" t="s">
        <v>12</v>
      </c>
      <c r="J79" s="146" t="s">
        <v>12</v>
      </c>
    </row>
    <row r="80" spans="1:10" ht="15" x14ac:dyDescent="0.2">
      <c r="A80" s="139" t="s">
        <v>145</v>
      </c>
      <c r="B80" s="177">
        <v>2</v>
      </c>
      <c r="C80" s="146">
        <v>2</v>
      </c>
      <c r="D80" s="146" t="s">
        <v>12</v>
      </c>
      <c r="E80" s="146" t="s">
        <v>12</v>
      </c>
      <c r="F80" s="146" t="s">
        <v>12</v>
      </c>
      <c r="G80" s="146" t="s">
        <v>12</v>
      </c>
      <c r="H80" s="146" t="s">
        <v>12</v>
      </c>
      <c r="I80" s="146" t="s">
        <v>12</v>
      </c>
      <c r="J80" s="146" t="s">
        <v>12</v>
      </c>
    </row>
    <row r="81" spans="1:10" ht="15" x14ac:dyDescent="0.2">
      <c r="A81" s="139" t="s">
        <v>146</v>
      </c>
      <c r="B81" s="177">
        <v>1</v>
      </c>
      <c r="C81" s="146">
        <v>1</v>
      </c>
      <c r="D81" s="146" t="s">
        <v>12</v>
      </c>
      <c r="E81" s="146" t="s">
        <v>12</v>
      </c>
      <c r="F81" s="146" t="s">
        <v>12</v>
      </c>
      <c r="G81" s="146" t="s">
        <v>12</v>
      </c>
      <c r="H81" s="146" t="s">
        <v>12</v>
      </c>
      <c r="I81" s="146" t="s">
        <v>12</v>
      </c>
      <c r="J81" s="146" t="s">
        <v>12</v>
      </c>
    </row>
    <row r="82" spans="1:10" ht="15" x14ac:dyDescent="0.2">
      <c r="A82" s="139" t="s">
        <v>148</v>
      </c>
      <c r="B82" s="177">
        <v>2</v>
      </c>
      <c r="C82" s="146">
        <v>1</v>
      </c>
      <c r="D82" s="146">
        <v>1</v>
      </c>
      <c r="E82" s="146" t="s">
        <v>12</v>
      </c>
      <c r="F82" s="146" t="s">
        <v>12</v>
      </c>
      <c r="G82" s="146" t="s">
        <v>12</v>
      </c>
      <c r="H82" s="146" t="s">
        <v>12</v>
      </c>
      <c r="I82" s="146" t="s">
        <v>12</v>
      </c>
      <c r="J82" s="146" t="s">
        <v>12</v>
      </c>
    </row>
    <row r="83" spans="1:10" ht="15" x14ac:dyDescent="0.2">
      <c r="A83" s="139" t="s">
        <v>149</v>
      </c>
      <c r="B83" s="177">
        <v>3</v>
      </c>
      <c r="C83" s="146">
        <v>1</v>
      </c>
      <c r="D83" s="146">
        <v>2</v>
      </c>
      <c r="E83" s="146" t="s">
        <v>12</v>
      </c>
      <c r="F83" s="146" t="s">
        <v>12</v>
      </c>
      <c r="G83" s="146" t="s">
        <v>12</v>
      </c>
      <c r="H83" s="146" t="s">
        <v>12</v>
      </c>
      <c r="I83" s="146" t="s">
        <v>12</v>
      </c>
      <c r="J83" s="146" t="s">
        <v>12</v>
      </c>
    </row>
    <row r="84" spans="1:10" ht="15" x14ac:dyDescent="0.2">
      <c r="A84" s="139" t="s">
        <v>153</v>
      </c>
      <c r="B84" s="177">
        <v>1</v>
      </c>
      <c r="C84" s="146" t="s">
        <v>12</v>
      </c>
      <c r="D84" s="146" t="s">
        <v>12</v>
      </c>
      <c r="E84" s="146" t="s">
        <v>12</v>
      </c>
      <c r="F84" s="146">
        <v>1</v>
      </c>
      <c r="G84" s="146" t="s">
        <v>12</v>
      </c>
      <c r="H84" s="146" t="s">
        <v>12</v>
      </c>
      <c r="I84" s="146" t="s">
        <v>12</v>
      </c>
      <c r="J84" s="146" t="s">
        <v>12</v>
      </c>
    </row>
    <row r="85" spans="1:10" ht="15" x14ac:dyDescent="0.2">
      <c r="A85" s="139" t="s">
        <v>154</v>
      </c>
      <c r="B85" s="177">
        <v>1</v>
      </c>
      <c r="C85" s="146">
        <v>1</v>
      </c>
      <c r="D85" s="146" t="s">
        <v>12</v>
      </c>
      <c r="E85" s="146" t="s">
        <v>12</v>
      </c>
      <c r="F85" s="146" t="s">
        <v>12</v>
      </c>
      <c r="G85" s="146" t="s">
        <v>12</v>
      </c>
      <c r="H85" s="146" t="s">
        <v>12</v>
      </c>
      <c r="I85" s="146" t="s">
        <v>12</v>
      </c>
      <c r="J85" s="146" t="s">
        <v>12</v>
      </c>
    </row>
    <row r="86" spans="1:10" ht="15" x14ac:dyDescent="0.2">
      <c r="A86" s="139" t="s">
        <v>155</v>
      </c>
      <c r="B86" s="177">
        <v>17</v>
      </c>
      <c r="C86" s="146">
        <v>2</v>
      </c>
      <c r="D86" s="146">
        <v>15</v>
      </c>
      <c r="E86" s="146" t="s">
        <v>12</v>
      </c>
      <c r="F86" s="146" t="s">
        <v>12</v>
      </c>
      <c r="G86" s="146" t="s">
        <v>12</v>
      </c>
      <c r="H86" s="146" t="s">
        <v>12</v>
      </c>
      <c r="I86" s="146" t="s">
        <v>12</v>
      </c>
      <c r="J86" s="146" t="s">
        <v>12</v>
      </c>
    </row>
    <row r="87" spans="1:10" ht="15" x14ac:dyDescent="0.2">
      <c r="A87" s="139" t="s">
        <v>156</v>
      </c>
      <c r="B87" s="177">
        <v>1</v>
      </c>
      <c r="C87" s="146" t="s">
        <v>12</v>
      </c>
      <c r="D87" s="146" t="s">
        <v>12</v>
      </c>
      <c r="E87" s="146" t="s">
        <v>12</v>
      </c>
      <c r="F87" s="146">
        <v>1</v>
      </c>
      <c r="G87" s="146" t="s">
        <v>12</v>
      </c>
      <c r="H87" s="146" t="s">
        <v>12</v>
      </c>
      <c r="I87" s="146" t="s">
        <v>12</v>
      </c>
      <c r="J87" s="146" t="s">
        <v>12</v>
      </c>
    </row>
    <row r="88" spans="1:10" ht="15" x14ac:dyDescent="0.2">
      <c r="A88" s="139" t="s">
        <v>157</v>
      </c>
      <c r="B88" s="177">
        <v>3</v>
      </c>
      <c r="C88" s="146">
        <v>3</v>
      </c>
      <c r="D88" s="146" t="s">
        <v>12</v>
      </c>
      <c r="E88" s="146" t="s">
        <v>12</v>
      </c>
      <c r="F88" s="146" t="s">
        <v>12</v>
      </c>
      <c r="G88" s="146" t="s">
        <v>12</v>
      </c>
      <c r="H88" s="146" t="s">
        <v>12</v>
      </c>
      <c r="I88" s="146" t="s">
        <v>12</v>
      </c>
      <c r="J88" s="146" t="s">
        <v>12</v>
      </c>
    </row>
    <row r="89" spans="1:10" ht="15" x14ac:dyDescent="0.2">
      <c r="A89" s="139" t="s">
        <v>158</v>
      </c>
      <c r="B89" s="177">
        <v>7</v>
      </c>
      <c r="C89" s="146">
        <v>6</v>
      </c>
      <c r="D89" s="146">
        <v>1</v>
      </c>
      <c r="E89" s="146" t="s">
        <v>12</v>
      </c>
      <c r="F89" s="146" t="s">
        <v>12</v>
      </c>
      <c r="G89" s="146" t="s">
        <v>12</v>
      </c>
      <c r="H89" s="146" t="s">
        <v>12</v>
      </c>
      <c r="I89" s="146" t="s">
        <v>12</v>
      </c>
      <c r="J89" s="146" t="s">
        <v>12</v>
      </c>
    </row>
    <row r="90" spans="1:10" ht="15" x14ac:dyDescent="0.2">
      <c r="A90" s="139" t="s">
        <v>160</v>
      </c>
      <c r="B90" s="177">
        <v>4</v>
      </c>
      <c r="C90" s="146" t="s">
        <v>12</v>
      </c>
      <c r="D90" s="146">
        <v>3</v>
      </c>
      <c r="E90" s="146">
        <v>1</v>
      </c>
      <c r="F90" s="146" t="s">
        <v>12</v>
      </c>
      <c r="G90" s="146" t="s">
        <v>12</v>
      </c>
      <c r="H90" s="146" t="s">
        <v>12</v>
      </c>
      <c r="I90" s="146" t="s">
        <v>12</v>
      </c>
      <c r="J90" s="146" t="s">
        <v>12</v>
      </c>
    </row>
    <row r="91" spans="1:10" ht="15" x14ac:dyDescent="0.2">
      <c r="A91" s="139" t="s">
        <v>161</v>
      </c>
      <c r="B91" s="176">
        <v>4</v>
      </c>
      <c r="C91" s="141">
        <v>1</v>
      </c>
      <c r="D91" s="141">
        <v>2</v>
      </c>
      <c r="E91" s="141">
        <v>1</v>
      </c>
      <c r="F91" s="141" t="s">
        <v>12</v>
      </c>
      <c r="G91" s="141" t="s">
        <v>12</v>
      </c>
      <c r="H91" s="141" t="s">
        <v>12</v>
      </c>
      <c r="I91" s="141" t="s">
        <v>12</v>
      </c>
      <c r="J91" s="141" t="s">
        <v>12</v>
      </c>
    </row>
    <row r="92" spans="1:10" ht="15" x14ac:dyDescent="0.2">
      <c r="A92" s="139" t="s">
        <v>162</v>
      </c>
      <c r="B92" s="177">
        <v>3</v>
      </c>
      <c r="C92" s="146">
        <v>1</v>
      </c>
      <c r="D92" s="146">
        <v>1</v>
      </c>
      <c r="E92" s="146">
        <v>1</v>
      </c>
      <c r="F92" s="146" t="s">
        <v>12</v>
      </c>
      <c r="G92" s="146" t="s">
        <v>12</v>
      </c>
      <c r="H92" s="146" t="s">
        <v>12</v>
      </c>
      <c r="I92" s="146" t="s">
        <v>12</v>
      </c>
      <c r="J92" s="146" t="s">
        <v>12</v>
      </c>
    </row>
    <row r="93" spans="1:10" ht="15" x14ac:dyDescent="0.2">
      <c r="A93" s="139" t="s">
        <v>163</v>
      </c>
      <c r="B93" s="177">
        <v>1</v>
      </c>
      <c r="C93" s="146" t="s">
        <v>12</v>
      </c>
      <c r="D93" s="146">
        <v>1</v>
      </c>
      <c r="E93" s="146" t="s">
        <v>12</v>
      </c>
      <c r="F93" s="146" t="s">
        <v>12</v>
      </c>
      <c r="G93" s="146" t="s">
        <v>12</v>
      </c>
      <c r="H93" s="146" t="s">
        <v>12</v>
      </c>
      <c r="I93" s="146" t="s">
        <v>12</v>
      </c>
      <c r="J93" s="146" t="s">
        <v>12</v>
      </c>
    </row>
    <row r="94" spans="1:10" ht="15" x14ac:dyDescent="0.2">
      <c r="A94" s="139" t="s">
        <v>164</v>
      </c>
      <c r="B94" s="176">
        <v>1</v>
      </c>
      <c r="C94" s="141" t="s">
        <v>12</v>
      </c>
      <c r="D94" s="141" t="s">
        <v>12</v>
      </c>
      <c r="E94" s="141" t="s">
        <v>12</v>
      </c>
      <c r="F94" s="141">
        <v>1</v>
      </c>
      <c r="G94" s="141" t="s">
        <v>12</v>
      </c>
      <c r="H94" s="141" t="s">
        <v>12</v>
      </c>
      <c r="I94" s="141" t="s">
        <v>12</v>
      </c>
      <c r="J94" s="141" t="s">
        <v>12</v>
      </c>
    </row>
  </sheetData>
  <mergeCells count="8">
    <mergeCell ref="A1:H1"/>
    <mergeCell ref="A2:C2"/>
    <mergeCell ref="A4:J4"/>
    <mergeCell ref="C6:D6"/>
    <mergeCell ref="E6:F6"/>
    <mergeCell ref="G6:H6"/>
    <mergeCell ref="I6:J6"/>
    <mergeCell ref="C5:J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46"/>
  <sheetViews>
    <sheetView showGridLines="0" workbookViewId="0">
      <selection activeCell="B5" sqref="B5:B6"/>
    </sheetView>
  </sheetViews>
  <sheetFormatPr baseColWidth="10" defaultColWidth="11.42578125" defaultRowHeight="12.75" x14ac:dyDescent="0.2"/>
  <cols>
    <col min="1" max="1" width="5.140625" style="1" customWidth="1"/>
    <col min="2" max="2" width="51.7109375" style="3" customWidth="1"/>
    <col min="3" max="3" width="6.7109375" style="1" customWidth="1"/>
    <col min="4" max="4" width="8.140625" style="1" customWidth="1"/>
    <col min="5" max="5" width="8.7109375" style="1" customWidth="1"/>
    <col min="6" max="6" width="8.140625" style="1" customWidth="1"/>
    <col min="7" max="7" width="8.7109375" style="1" customWidth="1"/>
    <col min="8" max="8" width="8.140625" style="1" customWidth="1"/>
    <col min="9" max="9" width="8.7109375" style="1" customWidth="1"/>
    <col min="10" max="10" width="8.140625" style="1" customWidth="1"/>
    <col min="11" max="11" width="8.7109375" style="1" customWidth="1"/>
    <col min="12" max="12" width="8.140625" style="1" customWidth="1"/>
    <col min="13" max="13" width="8.7109375" style="1" customWidth="1"/>
    <col min="14" max="14" width="8.140625" style="1" customWidth="1"/>
    <col min="15" max="15" width="8.7109375" style="1" customWidth="1"/>
    <col min="16" max="16" width="8.140625" style="1" customWidth="1"/>
    <col min="17" max="17" width="8.7109375" style="1" customWidth="1"/>
    <col min="18" max="18" width="8.140625" style="1" customWidth="1"/>
    <col min="19" max="19" width="8.7109375" style="1" customWidth="1"/>
    <col min="20" max="20" width="8.140625" style="1" customWidth="1"/>
    <col min="21" max="21" width="8.7109375" style="1" customWidth="1"/>
    <col min="22" max="22" width="8.140625" style="1" customWidth="1"/>
    <col min="23" max="23" width="8.7109375" style="1" customWidth="1"/>
    <col min="24" max="24" width="8.140625" style="1" customWidth="1"/>
    <col min="25" max="25" width="8.7109375" style="1" customWidth="1"/>
    <col min="26" max="26" width="4.140625" style="1" customWidth="1"/>
    <col min="27" max="16384" width="11.42578125" style="1"/>
  </cols>
  <sheetData>
    <row r="1" spans="1:26" x14ac:dyDescent="0.2">
      <c r="B1" s="212" t="s">
        <v>295</v>
      </c>
      <c r="C1" s="212"/>
      <c r="D1" s="212"/>
      <c r="E1" s="212"/>
      <c r="F1" s="212"/>
      <c r="G1" s="212"/>
      <c r="H1" s="212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6" x14ac:dyDescent="0.2">
      <c r="B2" s="149" t="s">
        <v>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spans="1:26" x14ac:dyDescent="0.2">
      <c r="B3" s="16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6" x14ac:dyDescent="0.2">
      <c r="B4" s="208" t="s">
        <v>347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</row>
    <row r="5" spans="1:26" ht="15" customHeight="1" x14ac:dyDescent="0.2">
      <c r="B5" s="210"/>
      <c r="C5" s="180" t="s">
        <v>3</v>
      </c>
      <c r="D5" s="210" t="s">
        <v>176</v>
      </c>
      <c r="E5" s="210"/>
      <c r="F5" s="210" t="s">
        <v>177</v>
      </c>
      <c r="G5" s="210"/>
      <c r="H5" s="210" t="s">
        <v>178</v>
      </c>
      <c r="I5" s="210"/>
      <c r="J5" s="210" t="s">
        <v>179</v>
      </c>
      <c r="K5" s="210"/>
      <c r="L5" s="210" t="s">
        <v>180</v>
      </c>
      <c r="M5" s="210"/>
      <c r="N5" s="210" t="s">
        <v>181</v>
      </c>
      <c r="O5" s="210"/>
      <c r="P5" s="210" t="s">
        <v>182</v>
      </c>
      <c r="Q5" s="210"/>
      <c r="R5" s="210" t="s">
        <v>183</v>
      </c>
      <c r="S5" s="210"/>
      <c r="T5" s="210" t="s">
        <v>184</v>
      </c>
      <c r="U5" s="210"/>
      <c r="V5" s="210" t="s">
        <v>185</v>
      </c>
      <c r="W5" s="210"/>
      <c r="X5" s="210" t="s">
        <v>186</v>
      </c>
      <c r="Y5" s="210"/>
    </row>
    <row r="6" spans="1:26" ht="15" x14ac:dyDescent="0.2">
      <c r="B6" s="210"/>
      <c r="C6" s="180"/>
      <c r="D6" s="139" t="s">
        <v>6</v>
      </c>
      <c r="E6" s="139" t="s">
        <v>7</v>
      </c>
      <c r="F6" s="139" t="s">
        <v>6</v>
      </c>
      <c r="G6" s="139" t="s">
        <v>7</v>
      </c>
      <c r="H6" s="139" t="s">
        <v>6</v>
      </c>
      <c r="I6" s="139" t="s">
        <v>7</v>
      </c>
      <c r="J6" s="139" t="s">
        <v>6</v>
      </c>
      <c r="K6" s="139" t="s">
        <v>7</v>
      </c>
      <c r="L6" s="139" t="s">
        <v>6</v>
      </c>
      <c r="M6" s="139" t="s">
        <v>7</v>
      </c>
      <c r="N6" s="139" t="s">
        <v>6</v>
      </c>
      <c r="O6" s="139" t="s">
        <v>7</v>
      </c>
      <c r="P6" s="139" t="s">
        <v>6</v>
      </c>
      <c r="Q6" s="139" t="s">
        <v>7</v>
      </c>
      <c r="R6" s="139" t="s">
        <v>6</v>
      </c>
      <c r="S6" s="139" t="s">
        <v>7</v>
      </c>
      <c r="T6" s="139" t="s">
        <v>6</v>
      </c>
      <c r="U6" s="139" t="s">
        <v>7</v>
      </c>
      <c r="V6" s="139" t="s">
        <v>6</v>
      </c>
      <c r="W6" s="139" t="s">
        <v>7</v>
      </c>
      <c r="X6" s="139" t="s">
        <v>6</v>
      </c>
      <c r="Y6" s="139" t="s">
        <v>7</v>
      </c>
    </row>
    <row r="7" spans="1:26" ht="15" customHeight="1" x14ac:dyDescent="0.2">
      <c r="A7" s="14">
        <v>1</v>
      </c>
      <c r="B7" s="139" t="s">
        <v>3</v>
      </c>
      <c r="C7" s="176">
        <v>22038</v>
      </c>
      <c r="D7" s="141">
        <v>2308</v>
      </c>
      <c r="E7" s="141">
        <v>2906</v>
      </c>
      <c r="F7" s="141">
        <v>751</v>
      </c>
      <c r="G7" s="141">
        <v>931</v>
      </c>
      <c r="H7" s="141">
        <v>610</v>
      </c>
      <c r="I7" s="141">
        <v>1148</v>
      </c>
      <c r="J7" s="141">
        <v>107</v>
      </c>
      <c r="K7" s="141">
        <v>162</v>
      </c>
      <c r="L7" s="141">
        <v>1983</v>
      </c>
      <c r="M7" s="141">
        <v>3593</v>
      </c>
      <c r="N7" s="141">
        <v>5</v>
      </c>
      <c r="O7" s="141">
        <v>4</v>
      </c>
      <c r="P7" s="141">
        <v>883</v>
      </c>
      <c r="Q7" s="141">
        <v>2627</v>
      </c>
      <c r="R7" s="141">
        <v>371</v>
      </c>
      <c r="S7" s="141">
        <v>878</v>
      </c>
      <c r="T7" s="141">
        <v>443</v>
      </c>
      <c r="U7" s="141">
        <v>1265</v>
      </c>
      <c r="V7" s="141">
        <v>367</v>
      </c>
      <c r="W7" s="141">
        <v>665</v>
      </c>
      <c r="X7" s="141">
        <v>17</v>
      </c>
      <c r="Y7" s="141">
        <v>14</v>
      </c>
      <c r="Z7" s="147">
        <v>1</v>
      </c>
    </row>
    <row r="8" spans="1:26" ht="15" x14ac:dyDescent="0.2">
      <c r="A8" s="14">
        <v>2</v>
      </c>
      <c r="B8" s="139" t="s">
        <v>8</v>
      </c>
      <c r="C8" s="176">
        <v>36</v>
      </c>
      <c r="D8" s="141">
        <v>2</v>
      </c>
      <c r="E8" s="141" t="s">
        <v>12</v>
      </c>
      <c r="F8" s="141">
        <v>1</v>
      </c>
      <c r="G8" s="141" t="s">
        <v>12</v>
      </c>
      <c r="H8" s="141" t="s">
        <v>12</v>
      </c>
      <c r="I8" s="141">
        <v>5</v>
      </c>
      <c r="J8" s="141" t="s">
        <v>12</v>
      </c>
      <c r="K8" s="141" t="s">
        <v>12</v>
      </c>
      <c r="L8" s="141">
        <v>3</v>
      </c>
      <c r="M8" s="141">
        <v>1</v>
      </c>
      <c r="N8" s="141" t="s">
        <v>12</v>
      </c>
      <c r="O8" s="141" t="s">
        <v>12</v>
      </c>
      <c r="P8" s="141" t="s">
        <v>12</v>
      </c>
      <c r="Q8" s="141">
        <v>3</v>
      </c>
      <c r="R8" s="141">
        <v>6</v>
      </c>
      <c r="S8" s="141">
        <v>15</v>
      </c>
      <c r="T8" s="141" t="s">
        <v>12</v>
      </c>
      <c r="U8" s="141" t="s">
        <v>12</v>
      </c>
      <c r="V8" s="141" t="s">
        <v>12</v>
      </c>
      <c r="W8" s="141" t="s">
        <v>12</v>
      </c>
      <c r="X8" s="141" t="s">
        <v>12</v>
      </c>
      <c r="Y8" s="141" t="s">
        <v>12</v>
      </c>
      <c r="Z8" s="147">
        <v>2</v>
      </c>
    </row>
    <row r="9" spans="1:26" ht="15" x14ac:dyDescent="0.2">
      <c r="A9" s="14">
        <v>3</v>
      </c>
      <c r="B9" s="139" t="s">
        <v>9</v>
      </c>
      <c r="C9" s="177">
        <v>36</v>
      </c>
      <c r="D9" s="146">
        <v>2</v>
      </c>
      <c r="E9" s="146" t="s">
        <v>12</v>
      </c>
      <c r="F9" s="146">
        <v>1</v>
      </c>
      <c r="G9" s="146" t="s">
        <v>12</v>
      </c>
      <c r="H9" s="146" t="s">
        <v>12</v>
      </c>
      <c r="I9" s="146">
        <v>5</v>
      </c>
      <c r="J9" s="146" t="s">
        <v>12</v>
      </c>
      <c r="K9" s="146" t="s">
        <v>12</v>
      </c>
      <c r="L9" s="146">
        <v>3</v>
      </c>
      <c r="M9" s="146">
        <v>1</v>
      </c>
      <c r="N9" s="146" t="s">
        <v>12</v>
      </c>
      <c r="O9" s="146" t="s">
        <v>12</v>
      </c>
      <c r="P9" s="146" t="s">
        <v>12</v>
      </c>
      <c r="Q9" s="146">
        <v>3</v>
      </c>
      <c r="R9" s="146">
        <v>6</v>
      </c>
      <c r="S9" s="146">
        <v>15</v>
      </c>
      <c r="T9" s="146" t="s">
        <v>12</v>
      </c>
      <c r="U9" s="146" t="s">
        <v>12</v>
      </c>
      <c r="V9" s="146" t="s">
        <v>12</v>
      </c>
      <c r="W9" s="146" t="s">
        <v>12</v>
      </c>
      <c r="X9" s="146" t="s">
        <v>12</v>
      </c>
      <c r="Y9" s="146" t="s">
        <v>12</v>
      </c>
      <c r="Z9" s="147">
        <v>3</v>
      </c>
    </row>
    <row r="10" spans="1:26" ht="15" x14ac:dyDescent="0.2">
      <c r="A10" s="14">
        <v>4</v>
      </c>
      <c r="B10" s="139" t="s">
        <v>10</v>
      </c>
      <c r="C10" s="176">
        <v>9902</v>
      </c>
      <c r="D10" s="141">
        <v>108</v>
      </c>
      <c r="E10" s="141">
        <v>478</v>
      </c>
      <c r="F10" s="141">
        <v>167</v>
      </c>
      <c r="G10" s="141">
        <v>321</v>
      </c>
      <c r="H10" s="141">
        <v>247</v>
      </c>
      <c r="I10" s="141">
        <v>777</v>
      </c>
      <c r="J10" s="141">
        <v>2</v>
      </c>
      <c r="K10" s="141">
        <v>60</v>
      </c>
      <c r="L10" s="141">
        <v>1018</v>
      </c>
      <c r="M10" s="141">
        <v>2527</v>
      </c>
      <c r="N10" s="141" t="s">
        <v>12</v>
      </c>
      <c r="O10" s="141" t="s">
        <v>12</v>
      </c>
      <c r="P10" s="141">
        <v>393</v>
      </c>
      <c r="Q10" s="141">
        <v>2046</v>
      </c>
      <c r="R10" s="141">
        <v>95</v>
      </c>
      <c r="S10" s="141">
        <v>429</v>
      </c>
      <c r="T10" s="141">
        <v>169</v>
      </c>
      <c r="U10" s="141">
        <v>801</v>
      </c>
      <c r="V10" s="141">
        <v>32</v>
      </c>
      <c r="W10" s="141">
        <v>225</v>
      </c>
      <c r="X10" s="141">
        <v>1</v>
      </c>
      <c r="Y10" s="141">
        <v>6</v>
      </c>
      <c r="Z10" s="147">
        <v>4</v>
      </c>
    </row>
    <row r="11" spans="1:26" ht="15" x14ac:dyDescent="0.2">
      <c r="A11" s="14">
        <v>5</v>
      </c>
      <c r="B11" s="139" t="s">
        <v>11</v>
      </c>
      <c r="C11" s="177">
        <v>21</v>
      </c>
      <c r="D11" s="146" t="s">
        <v>12</v>
      </c>
      <c r="E11" s="146">
        <v>7</v>
      </c>
      <c r="F11" s="146" t="s">
        <v>12</v>
      </c>
      <c r="G11" s="146">
        <v>8</v>
      </c>
      <c r="H11" s="146" t="s">
        <v>12</v>
      </c>
      <c r="I11" s="146">
        <v>4</v>
      </c>
      <c r="J11" s="146" t="s">
        <v>12</v>
      </c>
      <c r="K11" s="146" t="s">
        <v>12</v>
      </c>
      <c r="L11" s="146" t="s">
        <v>12</v>
      </c>
      <c r="M11" s="146" t="s">
        <v>12</v>
      </c>
      <c r="N11" s="146" t="s">
        <v>12</v>
      </c>
      <c r="O11" s="146" t="s">
        <v>12</v>
      </c>
      <c r="P11" s="146" t="s">
        <v>12</v>
      </c>
      <c r="Q11" s="146" t="s">
        <v>12</v>
      </c>
      <c r="R11" s="146" t="s">
        <v>12</v>
      </c>
      <c r="S11" s="146" t="s">
        <v>12</v>
      </c>
      <c r="T11" s="146" t="s">
        <v>12</v>
      </c>
      <c r="U11" s="146" t="s">
        <v>12</v>
      </c>
      <c r="V11" s="146" t="s">
        <v>12</v>
      </c>
      <c r="W11" s="146">
        <v>2</v>
      </c>
      <c r="X11" s="146" t="s">
        <v>12</v>
      </c>
      <c r="Y11" s="146" t="s">
        <v>12</v>
      </c>
      <c r="Z11" s="147">
        <v>5</v>
      </c>
    </row>
    <row r="12" spans="1:26" ht="15" x14ac:dyDescent="0.2">
      <c r="A12" s="14">
        <v>6</v>
      </c>
      <c r="B12" s="139" t="s">
        <v>13</v>
      </c>
      <c r="C12" s="177">
        <v>1330</v>
      </c>
      <c r="D12" s="146">
        <v>6</v>
      </c>
      <c r="E12" s="146">
        <v>4</v>
      </c>
      <c r="F12" s="146">
        <v>4</v>
      </c>
      <c r="G12" s="146">
        <v>3</v>
      </c>
      <c r="H12" s="146">
        <v>7</v>
      </c>
      <c r="I12" s="146">
        <v>4</v>
      </c>
      <c r="J12" s="146" t="s">
        <v>12</v>
      </c>
      <c r="K12" s="146" t="s">
        <v>12</v>
      </c>
      <c r="L12" s="146">
        <v>214</v>
      </c>
      <c r="M12" s="146">
        <v>466</v>
      </c>
      <c r="N12" s="146" t="s">
        <v>12</v>
      </c>
      <c r="O12" s="146" t="s">
        <v>12</v>
      </c>
      <c r="P12" s="146" t="s">
        <v>12</v>
      </c>
      <c r="Q12" s="146" t="s">
        <v>12</v>
      </c>
      <c r="R12" s="146">
        <v>19</v>
      </c>
      <c r="S12" s="146">
        <v>8</v>
      </c>
      <c r="T12" s="146">
        <v>119</v>
      </c>
      <c r="U12" s="146">
        <v>424</v>
      </c>
      <c r="V12" s="146">
        <v>7</v>
      </c>
      <c r="W12" s="146">
        <v>45</v>
      </c>
      <c r="X12" s="146" t="s">
        <v>12</v>
      </c>
      <c r="Y12" s="146" t="s">
        <v>12</v>
      </c>
      <c r="Z12" s="147">
        <v>6</v>
      </c>
    </row>
    <row r="13" spans="1:26" ht="15" x14ac:dyDescent="0.2">
      <c r="A13" s="14">
        <v>7</v>
      </c>
      <c r="B13" s="139" t="s">
        <v>14</v>
      </c>
      <c r="C13" s="177">
        <v>41</v>
      </c>
      <c r="D13" s="146">
        <v>18</v>
      </c>
      <c r="E13" s="146">
        <v>7</v>
      </c>
      <c r="F13" s="146" t="s">
        <v>12</v>
      </c>
      <c r="G13" s="146" t="s">
        <v>12</v>
      </c>
      <c r="H13" s="146" t="s">
        <v>12</v>
      </c>
      <c r="I13" s="146" t="s">
        <v>12</v>
      </c>
      <c r="J13" s="146" t="s">
        <v>12</v>
      </c>
      <c r="K13" s="146" t="s">
        <v>12</v>
      </c>
      <c r="L13" s="146" t="s">
        <v>12</v>
      </c>
      <c r="M13" s="146" t="s">
        <v>12</v>
      </c>
      <c r="N13" s="146" t="s">
        <v>12</v>
      </c>
      <c r="O13" s="146" t="s">
        <v>12</v>
      </c>
      <c r="P13" s="146" t="s">
        <v>12</v>
      </c>
      <c r="Q13" s="146" t="s">
        <v>12</v>
      </c>
      <c r="R13" s="146">
        <v>5</v>
      </c>
      <c r="S13" s="146">
        <v>2</v>
      </c>
      <c r="T13" s="146" t="s">
        <v>12</v>
      </c>
      <c r="U13" s="146" t="s">
        <v>12</v>
      </c>
      <c r="V13" s="146" t="s">
        <v>12</v>
      </c>
      <c r="W13" s="146">
        <v>9</v>
      </c>
      <c r="X13" s="146" t="s">
        <v>12</v>
      </c>
      <c r="Y13" s="146" t="s">
        <v>12</v>
      </c>
      <c r="Z13" s="147">
        <v>7</v>
      </c>
    </row>
    <row r="14" spans="1:26" ht="15" x14ac:dyDescent="0.2">
      <c r="A14" s="14">
        <v>8</v>
      </c>
      <c r="B14" s="139" t="s">
        <v>15</v>
      </c>
      <c r="C14" s="177">
        <v>196</v>
      </c>
      <c r="D14" s="146">
        <v>5</v>
      </c>
      <c r="E14" s="146">
        <v>15</v>
      </c>
      <c r="F14" s="146">
        <v>2</v>
      </c>
      <c r="G14" s="146">
        <v>10</v>
      </c>
      <c r="H14" s="146">
        <v>7</v>
      </c>
      <c r="I14" s="146">
        <v>25</v>
      </c>
      <c r="J14" s="146" t="s">
        <v>12</v>
      </c>
      <c r="K14" s="146">
        <v>7</v>
      </c>
      <c r="L14" s="146">
        <v>9</v>
      </c>
      <c r="M14" s="146">
        <v>52</v>
      </c>
      <c r="N14" s="146" t="s">
        <v>12</v>
      </c>
      <c r="O14" s="146" t="s">
        <v>12</v>
      </c>
      <c r="P14" s="146">
        <v>2</v>
      </c>
      <c r="Q14" s="146">
        <v>5</v>
      </c>
      <c r="R14" s="146">
        <v>4</v>
      </c>
      <c r="S14" s="146">
        <v>31</v>
      </c>
      <c r="T14" s="146" t="s">
        <v>12</v>
      </c>
      <c r="U14" s="146">
        <v>3</v>
      </c>
      <c r="V14" s="146" t="s">
        <v>12</v>
      </c>
      <c r="W14" s="146">
        <v>19</v>
      </c>
      <c r="X14" s="146" t="s">
        <v>12</v>
      </c>
      <c r="Y14" s="146" t="s">
        <v>12</v>
      </c>
      <c r="Z14" s="147">
        <v>8</v>
      </c>
    </row>
    <row r="15" spans="1:26" ht="15" x14ac:dyDescent="0.2">
      <c r="A15" s="14">
        <v>9</v>
      </c>
      <c r="B15" s="139" t="s">
        <v>16</v>
      </c>
      <c r="C15" s="177">
        <v>87</v>
      </c>
      <c r="D15" s="146" t="s">
        <v>12</v>
      </c>
      <c r="E15" s="146" t="s">
        <v>12</v>
      </c>
      <c r="F15" s="146" t="s">
        <v>12</v>
      </c>
      <c r="G15" s="146" t="s">
        <v>12</v>
      </c>
      <c r="H15" s="146" t="s">
        <v>12</v>
      </c>
      <c r="I15" s="146" t="s">
        <v>12</v>
      </c>
      <c r="J15" s="146" t="s">
        <v>12</v>
      </c>
      <c r="K15" s="146" t="s">
        <v>12</v>
      </c>
      <c r="L15" s="146" t="s">
        <v>12</v>
      </c>
      <c r="M15" s="146" t="s">
        <v>12</v>
      </c>
      <c r="N15" s="146" t="s">
        <v>12</v>
      </c>
      <c r="O15" s="146" t="s">
        <v>12</v>
      </c>
      <c r="P15" s="146" t="s">
        <v>12</v>
      </c>
      <c r="Q15" s="146">
        <v>4</v>
      </c>
      <c r="R15" s="146" t="s">
        <v>12</v>
      </c>
      <c r="S15" s="146" t="s">
        <v>12</v>
      </c>
      <c r="T15" s="146">
        <v>24</v>
      </c>
      <c r="U15" s="146">
        <v>59</v>
      </c>
      <c r="V15" s="146" t="s">
        <v>12</v>
      </c>
      <c r="W15" s="146" t="s">
        <v>12</v>
      </c>
      <c r="X15" s="146" t="s">
        <v>12</v>
      </c>
      <c r="Y15" s="146" t="s">
        <v>12</v>
      </c>
      <c r="Z15" s="147">
        <v>9</v>
      </c>
    </row>
    <row r="16" spans="1:26" ht="15" x14ac:dyDescent="0.2">
      <c r="A16" s="14">
        <v>10</v>
      </c>
      <c r="B16" s="139" t="s">
        <v>17</v>
      </c>
      <c r="C16" s="177">
        <v>288</v>
      </c>
      <c r="D16" s="146" t="s">
        <v>12</v>
      </c>
      <c r="E16" s="146">
        <v>1</v>
      </c>
      <c r="F16" s="146">
        <v>140</v>
      </c>
      <c r="G16" s="146">
        <v>100</v>
      </c>
      <c r="H16" s="146" t="s">
        <v>12</v>
      </c>
      <c r="I16" s="146" t="s">
        <v>12</v>
      </c>
      <c r="J16" s="146" t="s">
        <v>12</v>
      </c>
      <c r="K16" s="146" t="s">
        <v>12</v>
      </c>
      <c r="L16" s="146">
        <v>4</v>
      </c>
      <c r="M16" s="146">
        <v>13</v>
      </c>
      <c r="N16" s="146" t="s">
        <v>12</v>
      </c>
      <c r="O16" s="146" t="s">
        <v>12</v>
      </c>
      <c r="P16" s="146">
        <v>4</v>
      </c>
      <c r="Q16" s="146">
        <v>24</v>
      </c>
      <c r="R16" s="146" t="s">
        <v>12</v>
      </c>
      <c r="S16" s="146">
        <v>2</v>
      </c>
      <c r="T16" s="146" t="s">
        <v>12</v>
      </c>
      <c r="U16" s="146" t="s">
        <v>12</v>
      </c>
      <c r="V16" s="146" t="s">
        <v>12</v>
      </c>
      <c r="W16" s="146" t="s">
        <v>12</v>
      </c>
      <c r="X16" s="146" t="s">
        <v>12</v>
      </c>
      <c r="Y16" s="146" t="s">
        <v>12</v>
      </c>
      <c r="Z16" s="147">
        <v>10</v>
      </c>
    </row>
    <row r="17" spans="1:26" ht="15" x14ac:dyDescent="0.2">
      <c r="A17" s="14">
        <v>11</v>
      </c>
      <c r="B17" s="139" t="s">
        <v>18</v>
      </c>
      <c r="C17" s="177">
        <v>740</v>
      </c>
      <c r="D17" s="146">
        <v>37</v>
      </c>
      <c r="E17" s="146">
        <v>214</v>
      </c>
      <c r="F17" s="146" t="s">
        <v>12</v>
      </c>
      <c r="G17" s="146">
        <v>11</v>
      </c>
      <c r="H17" s="146">
        <v>65</v>
      </c>
      <c r="I17" s="146">
        <v>158</v>
      </c>
      <c r="J17" s="146" t="s">
        <v>12</v>
      </c>
      <c r="K17" s="146">
        <v>1</v>
      </c>
      <c r="L17" s="146">
        <v>4</v>
      </c>
      <c r="M17" s="146">
        <v>40</v>
      </c>
      <c r="N17" s="146" t="s">
        <v>12</v>
      </c>
      <c r="O17" s="146" t="s">
        <v>12</v>
      </c>
      <c r="P17" s="146" t="s">
        <v>12</v>
      </c>
      <c r="Q17" s="146">
        <v>2</v>
      </c>
      <c r="R17" s="146">
        <v>5</v>
      </c>
      <c r="S17" s="146">
        <v>15</v>
      </c>
      <c r="T17" s="146">
        <v>13</v>
      </c>
      <c r="U17" s="146">
        <v>115</v>
      </c>
      <c r="V17" s="146">
        <v>4</v>
      </c>
      <c r="W17" s="146">
        <v>54</v>
      </c>
      <c r="X17" s="146" t="s">
        <v>12</v>
      </c>
      <c r="Y17" s="146">
        <v>2</v>
      </c>
      <c r="Z17" s="147">
        <v>11</v>
      </c>
    </row>
    <row r="18" spans="1:26" ht="15" x14ac:dyDescent="0.2">
      <c r="A18" s="14">
        <v>12</v>
      </c>
      <c r="B18" s="139" t="s">
        <v>19</v>
      </c>
      <c r="C18" s="177">
        <v>464</v>
      </c>
      <c r="D18" s="146" t="s">
        <v>12</v>
      </c>
      <c r="E18" s="146">
        <v>4</v>
      </c>
      <c r="F18" s="146">
        <v>1</v>
      </c>
      <c r="G18" s="146">
        <v>17</v>
      </c>
      <c r="H18" s="146">
        <v>101</v>
      </c>
      <c r="I18" s="146">
        <v>250</v>
      </c>
      <c r="J18" s="146" t="s">
        <v>12</v>
      </c>
      <c r="K18" s="146" t="s">
        <v>12</v>
      </c>
      <c r="L18" s="146">
        <v>23</v>
      </c>
      <c r="M18" s="146">
        <v>26</v>
      </c>
      <c r="N18" s="146" t="s">
        <v>12</v>
      </c>
      <c r="O18" s="146" t="s">
        <v>12</v>
      </c>
      <c r="P18" s="146" t="s">
        <v>12</v>
      </c>
      <c r="Q18" s="146">
        <v>1</v>
      </c>
      <c r="R18" s="146">
        <v>5</v>
      </c>
      <c r="S18" s="146">
        <v>33</v>
      </c>
      <c r="T18" s="146" t="s">
        <v>12</v>
      </c>
      <c r="U18" s="146" t="s">
        <v>12</v>
      </c>
      <c r="V18" s="146">
        <v>1</v>
      </c>
      <c r="W18" s="146">
        <v>2</v>
      </c>
      <c r="X18" s="146" t="s">
        <v>12</v>
      </c>
      <c r="Y18" s="146" t="s">
        <v>12</v>
      </c>
      <c r="Z18" s="147">
        <v>12</v>
      </c>
    </row>
    <row r="19" spans="1:26" ht="15" x14ac:dyDescent="0.2">
      <c r="A19" s="14">
        <v>13</v>
      </c>
      <c r="B19" s="139" t="s">
        <v>20</v>
      </c>
      <c r="C19" s="177">
        <v>176</v>
      </c>
      <c r="D19" s="146" t="s">
        <v>12</v>
      </c>
      <c r="E19" s="146" t="s">
        <v>12</v>
      </c>
      <c r="F19" s="146" t="s">
        <v>12</v>
      </c>
      <c r="G19" s="146">
        <v>1</v>
      </c>
      <c r="H19" s="146" t="s">
        <v>12</v>
      </c>
      <c r="I19" s="146" t="s">
        <v>12</v>
      </c>
      <c r="J19" s="146" t="s">
        <v>12</v>
      </c>
      <c r="K19" s="146" t="s">
        <v>12</v>
      </c>
      <c r="L19" s="146">
        <v>75</v>
      </c>
      <c r="M19" s="146">
        <v>87</v>
      </c>
      <c r="N19" s="146" t="s">
        <v>12</v>
      </c>
      <c r="O19" s="146" t="s">
        <v>12</v>
      </c>
      <c r="P19" s="146" t="s">
        <v>12</v>
      </c>
      <c r="Q19" s="146" t="s">
        <v>12</v>
      </c>
      <c r="R19" s="146">
        <v>5</v>
      </c>
      <c r="S19" s="146">
        <v>8</v>
      </c>
      <c r="T19" s="146" t="s">
        <v>12</v>
      </c>
      <c r="U19" s="146" t="s">
        <v>12</v>
      </c>
      <c r="V19" s="146" t="s">
        <v>12</v>
      </c>
      <c r="W19" s="146" t="s">
        <v>12</v>
      </c>
      <c r="X19" s="146" t="s">
        <v>12</v>
      </c>
      <c r="Y19" s="146" t="s">
        <v>12</v>
      </c>
      <c r="Z19" s="147">
        <v>13</v>
      </c>
    </row>
    <row r="20" spans="1:26" ht="15" x14ac:dyDescent="0.2">
      <c r="A20" s="14">
        <v>14</v>
      </c>
      <c r="B20" s="139" t="s">
        <v>21</v>
      </c>
      <c r="C20" s="177">
        <v>2198</v>
      </c>
      <c r="D20" s="146" t="s">
        <v>12</v>
      </c>
      <c r="E20" s="146" t="s">
        <v>12</v>
      </c>
      <c r="F20" s="146">
        <v>2</v>
      </c>
      <c r="G20" s="146">
        <v>8</v>
      </c>
      <c r="H20" s="146">
        <v>54</v>
      </c>
      <c r="I20" s="146">
        <v>222</v>
      </c>
      <c r="J20" s="146">
        <v>2</v>
      </c>
      <c r="K20" s="146">
        <v>7</v>
      </c>
      <c r="L20" s="146">
        <v>352</v>
      </c>
      <c r="M20" s="146">
        <v>1056</v>
      </c>
      <c r="N20" s="146" t="s">
        <v>12</v>
      </c>
      <c r="O20" s="146" t="s">
        <v>12</v>
      </c>
      <c r="P20" s="146">
        <v>82</v>
      </c>
      <c r="Q20" s="146">
        <v>267</v>
      </c>
      <c r="R20" s="146">
        <v>8</v>
      </c>
      <c r="S20" s="146">
        <v>119</v>
      </c>
      <c r="T20" s="146" t="s">
        <v>12</v>
      </c>
      <c r="U20" s="146" t="s">
        <v>12</v>
      </c>
      <c r="V20" s="146">
        <v>6</v>
      </c>
      <c r="W20" s="146">
        <v>13</v>
      </c>
      <c r="X20" s="146" t="s">
        <v>12</v>
      </c>
      <c r="Y20" s="146" t="s">
        <v>12</v>
      </c>
      <c r="Z20" s="147">
        <v>14</v>
      </c>
    </row>
    <row r="21" spans="1:26" ht="15" x14ac:dyDescent="0.2">
      <c r="A21" s="14">
        <v>15</v>
      </c>
      <c r="B21" s="139" t="s">
        <v>22</v>
      </c>
      <c r="C21" s="177">
        <v>1993</v>
      </c>
      <c r="D21" s="146" t="s">
        <v>12</v>
      </c>
      <c r="E21" s="146" t="s">
        <v>12</v>
      </c>
      <c r="F21" s="146" t="s">
        <v>12</v>
      </c>
      <c r="G21" s="146">
        <v>3</v>
      </c>
      <c r="H21" s="146" t="s">
        <v>12</v>
      </c>
      <c r="I21" s="146" t="s">
        <v>12</v>
      </c>
      <c r="J21" s="146" t="s">
        <v>12</v>
      </c>
      <c r="K21" s="146" t="s">
        <v>12</v>
      </c>
      <c r="L21" s="146" t="s">
        <v>12</v>
      </c>
      <c r="M21" s="146" t="s">
        <v>12</v>
      </c>
      <c r="N21" s="146" t="s">
        <v>12</v>
      </c>
      <c r="O21" s="146" t="s">
        <v>12</v>
      </c>
      <c r="P21" s="146">
        <v>295</v>
      </c>
      <c r="Q21" s="146">
        <v>1632</v>
      </c>
      <c r="R21" s="146">
        <v>8</v>
      </c>
      <c r="S21" s="146">
        <v>34</v>
      </c>
      <c r="T21" s="146" t="s">
        <v>12</v>
      </c>
      <c r="U21" s="146" t="s">
        <v>12</v>
      </c>
      <c r="V21" s="146">
        <v>3</v>
      </c>
      <c r="W21" s="146">
        <v>18</v>
      </c>
      <c r="X21" s="146" t="s">
        <v>12</v>
      </c>
      <c r="Y21" s="146" t="s">
        <v>12</v>
      </c>
      <c r="Z21" s="147">
        <v>15</v>
      </c>
    </row>
    <row r="22" spans="1:26" ht="15" x14ac:dyDescent="0.2">
      <c r="A22" s="14">
        <v>16</v>
      </c>
      <c r="B22" s="139" t="s">
        <v>23</v>
      </c>
      <c r="C22" s="177">
        <v>1055</v>
      </c>
      <c r="D22" s="146">
        <v>17</v>
      </c>
      <c r="E22" s="146">
        <v>73</v>
      </c>
      <c r="F22" s="146">
        <v>6</v>
      </c>
      <c r="G22" s="146">
        <v>11</v>
      </c>
      <c r="H22" s="146">
        <v>4</v>
      </c>
      <c r="I22" s="146">
        <v>15</v>
      </c>
      <c r="J22" s="146" t="s">
        <v>12</v>
      </c>
      <c r="K22" s="146" t="s">
        <v>12</v>
      </c>
      <c r="L22" s="146">
        <v>310</v>
      </c>
      <c r="M22" s="146">
        <v>437</v>
      </c>
      <c r="N22" s="146" t="s">
        <v>12</v>
      </c>
      <c r="O22" s="146" t="s">
        <v>12</v>
      </c>
      <c r="P22" s="146" t="s">
        <v>12</v>
      </c>
      <c r="Q22" s="146">
        <v>7</v>
      </c>
      <c r="R22" s="146">
        <v>29</v>
      </c>
      <c r="S22" s="146">
        <v>126</v>
      </c>
      <c r="T22" s="146">
        <v>2</v>
      </c>
      <c r="U22" s="146" t="s">
        <v>12</v>
      </c>
      <c r="V22" s="146">
        <v>3</v>
      </c>
      <c r="W22" s="146">
        <v>13</v>
      </c>
      <c r="X22" s="146" t="s">
        <v>12</v>
      </c>
      <c r="Y22" s="146">
        <v>2</v>
      </c>
      <c r="Z22" s="147">
        <v>16</v>
      </c>
    </row>
    <row r="23" spans="1:26" ht="15" x14ac:dyDescent="0.2">
      <c r="A23" s="14">
        <v>17</v>
      </c>
      <c r="B23" s="139" t="s">
        <v>24</v>
      </c>
      <c r="C23" s="177">
        <v>122</v>
      </c>
      <c r="D23" s="146">
        <v>5</v>
      </c>
      <c r="E23" s="146">
        <v>4</v>
      </c>
      <c r="F23" s="146" t="s">
        <v>12</v>
      </c>
      <c r="G23" s="146">
        <v>4</v>
      </c>
      <c r="H23" s="146" t="s">
        <v>12</v>
      </c>
      <c r="I23" s="146" t="s">
        <v>12</v>
      </c>
      <c r="J23" s="146" t="s">
        <v>12</v>
      </c>
      <c r="K23" s="146">
        <v>1</v>
      </c>
      <c r="L23" s="146">
        <v>11</v>
      </c>
      <c r="M23" s="146">
        <v>58</v>
      </c>
      <c r="N23" s="146" t="s">
        <v>12</v>
      </c>
      <c r="O23" s="146" t="s">
        <v>12</v>
      </c>
      <c r="P23" s="146">
        <v>6</v>
      </c>
      <c r="Q23" s="146">
        <v>24</v>
      </c>
      <c r="R23" s="146" t="s">
        <v>12</v>
      </c>
      <c r="S23" s="146" t="s">
        <v>12</v>
      </c>
      <c r="T23" s="146" t="s">
        <v>12</v>
      </c>
      <c r="U23" s="146">
        <v>1</v>
      </c>
      <c r="V23" s="146">
        <v>5</v>
      </c>
      <c r="W23" s="146">
        <v>3</v>
      </c>
      <c r="X23" s="146" t="s">
        <v>12</v>
      </c>
      <c r="Y23" s="146" t="s">
        <v>12</v>
      </c>
      <c r="Z23" s="147">
        <v>17</v>
      </c>
    </row>
    <row r="24" spans="1:26" ht="15" x14ac:dyDescent="0.2">
      <c r="A24" s="14">
        <v>18</v>
      </c>
      <c r="B24" s="139" t="s">
        <v>25</v>
      </c>
      <c r="C24" s="177">
        <v>1191</v>
      </c>
      <c r="D24" s="146">
        <v>20</v>
      </c>
      <c r="E24" s="146">
        <v>149</v>
      </c>
      <c r="F24" s="146">
        <v>12</v>
      </c>
      <c r="G24" s="146">
        <v>145</v>
      </c>
      <c r="H24" s="146">
        <v>9</v>
      </c>
      <c r="I24" s="146">
        <v>99</v>
      </c>
      <c r="J24" s="146" t="s">
        <v>12</v>
      </c>
      <c r="K24" s="146">
        <v>44</v>
      </c>
      <c r="L24" s="146">
        <v>16</v>
      </c>
      <c r="M24" s="146">
        <v>292</v>
      </c>
      <c r="N24" s="146" t="s">
        <v>12</v>
      </c>
      <c r="O24" s="146" t="s">
        <v>12</v>
      </c>
      <c r="P24" s="146">
        <v>4</v>
      </c>
      <c r="Q24" s="146">
        <v>80</v>
      </c>
      <c r="R24" s="146">
        <v>7</v>
      </c>
      <c r="S24" s="146">
        <v>51</v>
      </c>
      <c r="T24" s="146">
        <v>11</v>
      </c>
      <c r="U24" s="146">
        <v>199</v>
      </c>
      <c r="V24" s="146">
        <v>3</v>
      </c>
      <c r="W24" s="146">
        <v>47</v>
      </c>
      <c r="X24" s="146">
        <v>1</v>
      </c>
      <c r="Y24" s="146">
        <v>2</v>
      </c>
      <c r="Z24" s="147">
        <v>18</v>
      </c>
    </row>
    <row r="25" spans="1:26" ht="15" x14ac:dyDescent="0.2">
      <c r="A25" s="14">
        <v>19</v>
      </c>
      <c r="B25" s="139" t="s">
        <v>26</v>
      </c>
      <c r="C25" s="176">
        <v>12100</v>
      </c>
      <c r="D25" s="141">
        <v>2198</v>
      </c>
      <c r="E25" s="141">
        <v>2428</v>
      </c>
      <c r="F25" s="141">
        <v>583</v>
      </c>
      <c r="G25" s="141">
        <v>610</v>
      </c>
      <c r="H25" s="141">
        <v>363</v>
      </c>
      <c r="I25" s="141">
        <v>366</v>
      </c>
      <c r="J25" s="141">
        <v>105</v>
      </c>
      <c r="K25" s="141">
        <v>102</v>
      </c>
      <c r="L25" s="141">
        <v>962</v>
      </c>
      <c r="M25" s="141">
        <v>1065</v>
      </c>
      <c r="N25" s="141">
        <v>5</v>
      </c>
      <c r="O25" s="141">
        <v>4</v>
      </c>
      <c r="P25" s="141">
        <v>490</v>
      </c>
      <c r="Q25" s="141">
        <v>578</v>
      </c>
      <c r="R25" s="141">
        <v>270</v>
      </c>
      <c r="S25" s="141">
        <v>434</v>
      </c>
      <c r="T25" s="141">
        <v>274</v>
      </c>
      <c r="U25" s="141">
        <v>464</v>
      </c>
      <c r="V25" s="141">
        <v>335</v>
      </c>
      <c r="W25" s="141">
        <v>440</v>
      </c>
      <c r="X25" s="141">
        <v>16</v>
      </c>
      <c r="Y25" s="141">
        <v>8</v>
      </c>
      <c r="Z25" s="147">
        <v>19</v>
      </c>
    </row>
    <row r="26" spans="1:26" ht="15" x14ac:dyDescent="0.2">
      <c r="A26" s="14">
        <v>20</v>
      </c>
      <c r="B26" s="139" t="s">
        <v>27</v>
      </c>
      <c r="C26" s="177">
        <v>1567</v>
      </c>
      <c r="D26" s="146">
        <v>185</v>
      </c>
      <c r="E26" s="146">
        <v>168</v>
      </c>
      <c r="F26" s="146">
        <v>119</v>
      </c>
      <c r="G26" s="146">
        <v>183</v>
      </c>
      <c r="H26" s="146">
        <v>60</v>
      </c>
      <c r="I26" s="146">
        <v>52</v>
      </c>
      <c r="J26" s="146">
        <v>4</v>
      </c>
      <c r="K26" s="146">
        <v>5</v>
      </c>
      <c r="L26" s="146">
        <v>143</v>
      </c>
      <c r="M26" s="146">
        <v>226</v>
      </c>
      <c r="N26" s="146" t="s">
        <v>12</v>
      </c>
      <c r="O26" s="146" t="s">
        <v>12</v>
      </c>
      <c r="P26" s="146">
        <v>34</v>
      </c>
      <c r="Q26" s="146">
        <v>43</v>
      </c>
      <c r="R26" s="146">
        <v>33</v>
      </c>
      <c r="S26" s="146">
        <v>63</v>
      </c>
      <c r="T26" s="146">
        <v>40</v>
      </c>
      <c r="U26" s="146">
        <v>80</v>
      </c>
      <c r="V26" s="146">
        <v>61</v>
      </c>
      <c r="W26" s="146">
        <v>66</v>
      </c>
      <c r="X26" s="146" t="s">
        <v>12</v>
      </c>
      <c r="Y26" s="146">
        <v>2</v>
      </c>
      <c r="Z26" s="147">
        <v>20</v>
      </c>
    </row>
    <row r="27" spans="1:26" ht="15" x14ac:dyDescent="0.2">
      <c r="A27" s="14">
        <v>21</v>
      </c>
      <c r="B27" s="139" t="s">
        <v>28</v>
      </c>
      <c r="C27" s="177">
        <v>582</v>
      </c>
      <c r="D27" s="146">
        <v>28</v>
      </c>
      <c r="E27" s="146">
        <v>87</v>
      </c>
      <c r="F27" s="146">
        <v>1</v>
      </c>
      <c r="G27" s="146">
        <v>10</v>
      </c>
      <c r="H27" s="146">
        <v>6</v>
      </c>
      <c r="I27" s="146">
        <v>57</v>
      </c>
      <c r="J27" s="146" t="s">
        <v>12</v>
      </c>
      <c r="K27" s="146">
        <v>26</v>
      </c>
      <c r="L27" s="146">
        <v>28</v>
      </c>
      <c r="M27" s="146">
        <v>100</v>
      </c>
      <c r="N27" s="146" t="s">
        <v>12</v>
      </c>
      <c r="O27" s="146" t="s">
        <v>12</v>
      </c>
      <c r="P27" s="146">
        <v>5</v>
      </c>
      <c r="Q27" s="146">
        <v>103</v>
      </c>
      <c r="R27" s="146">
        <v>18</v>
      </c>
      <c r="S27" s="146">
        <v>96</v>
      </c>
      <c r="T27" s="146">
        <v>2</v>
      </c>
      <c r="U27" s="146">
        <v>3</v>
      </c>
      <c r="V27" s="146">
        <v>2</v>
      </c>
      <c r="W27" s="146">
        <v>10</v>
      </c>
      <c r="X27" s="146" t="s">
        <v>12</v>
      </c>
      <c r="Y27" s="146" t="s">
        <v>12</v>
      </c>
      <c r="Z27" s="147">
        <v>21</v>
      </c>
    </row>
    <row r="28" spans="1:26" ht="15" x14ac:dyDescent="0.2">
      <c r="A28" s="14">
        <v>22</v>
      </c>
      <c r="B28" s="139" t="s">
        <v>29</v>
      </c>
      <c r="C28" s="177">
        <v>474</v>
      </c>
      <c r="D28" s="146">
        <v>70</v>
      </c>
      <c r="E28" s="146">
        <v>41</v>
      </c>
      <c r="F28" s="146">
        <v>23</v>
      </c>
      <c r="G28" s="146">
        <v>11</v>
      </c>
      <c r="H28" s="146">
        <v>12</v>
      </c>
      <c r="I28" s="146">
        <v>3</v>
      </c>
      <c r="J28" s="146">
        <v>39</v>
      </c>
      <c r="K28" s="146">
        <v>37</v>
      </c>
      <c r="L28" s="146">
        <v>34</v>
      </c>
      <c r="M28" s="146">
        <v>31</v>
      </c>
      <c r="N28" s="146" t="s">
        <v>12</v>
      </c>
      <c r="O28" s="146" t="s">
        <v>12</v>
      </c>
      <c r="P28" s="146">
        <v>63</v>
      </c>
      <c r="Q28" s="146">
        <v>48</v>
      </c>
      <c r="R28" s="146">
        <v>11</v>
      </c>
      <c r="S28" s="146">
        <v>3</v>
      </c>
      <c r="T28" s="146">
        <v>14</v>
      </c>
      <c r="U28" s="146">
        <v>6</v>
      </c>
      <c r="V28" s="146">
        <v>10</v>
      </c>
      <c r="W28" s="146">
        <v>12</v>
      </c>
      <c r="X28" s="146">
        <v>3</v>
      </c>
      <c r="Y28" s="146">
        <v>3</v>
      </c>
      <c r="Z28" s="147">
        <v>22</v>
      </c>
    </row>
    <row r="29" spans="1:26" ht="15" x14ac:dyDescent="0.2">
      <c r="A29" s="14">
        <v>23</v>
      </c>
      <c r="B29" s="139" t="s">
        <v>30</v>
      </c>
      <c r="C29" s="177">
        <v>80</v>
      </c>
      <c r="D29" s="146">
        <v>1</v>
      </c>
      <c r="E29" s="146">
        <v>6</v>
      </c>
      <c r="F29" s="146">
        <v>17</v>
      </c>
      <c r="G29" s="146">
        <v>20</v>
      </c>
      <c r="H29" s="146" t="s">
        <v>12</v>
      </c>
      <c r="I29" s="146" t="s">
        <v>12</v>
      </c>
      <c r="J29" s="146" t="s">
        <v>12</v>
      </c>
      <c r="K29" s="146" t="s">
        <v>12</v>
      </c>
      <c r="L29" s="146">
        <v>14</v>
      </c>
      <c r="M29" s="146">
        <v>20</v>
      </c>
      <c r="N29" s="146" t="s">
        <v>12</v>
      </c>
      <c r="O29" s="146" t="s">
        <v>12</v>
      </c>
      <c r="P29" s="146" t="s">
        <v>12</v>
      </c>
      <c r="Q29" s="146" t="s">
        <v>12</v>
      </c>
      <c r="R29" s="146" t="s">
        <v>12</v>
      </c>
      <c r="S29" s="146">
        <v>1</v>
      </c>
      <c r="T29" s="146" t="s">
        <v>12</v>
      </c>
      <c r="U29" s="146" t="s">
        <v>12</v>
      </c>
      <c r="V29" s="146">
        <v>1</v>
      </c>
      <c r="W29" s="146" t="s">
        <v>12</v>
      </c>
      <c r="X29" s="146" t="s">
        <v>12</v>
      </c>
      <c r="Y29" s="146" t="s">
        <v>12</v>
      </c>
      <c r="Z29" s="147">
        <v>23</v>
      </c>
    </row>
    <row r="30" spans="1:26" ht="15" x14ac:dyDescent="0.2">
      <c r="A30" s="14">
        <v>24</v>
      </c>
      <c r="B30" s="139" t="s">
        <v>31</v>
      </c>
      <c r="C30" s="177">
        <v>88</v>
      </c>
      <c r="D30" s="146">
        <v>21</v>
      </c>
      <c r="E30" s="146">
        <v>61</v>
      </c>
      <c r="F30" s="146" t="s">
        <v>12</v>
      </c>
      <c r="G30" s="146" t="s">
        <v>12</v>
      </c>
      <c r="H30" s="146" t="s">
        <v>12</v>
      </c>
      <c r="I30" s="146">
        <v>2</v>
      </c>
      <c r="J30" s="146" t="s">
        <v>12</v>
      </c>
      <c r="K30" s="146" t="s">
        <v>12</v>
      </c>
      <c r="L30" s="146">
        <v>2</v>
      </c>
      <c r="M30" s="146">
        <v>2</v>
      </c>
      <c r="N30" s="146" t="s">
        <v>12</v>
      </c>
      <c r="O30" s="146" t="s">
        <v>12</v>
      </c>
      <c r="P30" s="146" t="s">
        <v>12</v>
      </c>
      <c r="Q30" s="146" t="s">
        <v>12</v>
      </c>
      <c r="R30" s="146" t="s">
        <v>12</v>
      </c>
      <c r="S30" s="146" t="s">
        <v>12</v>
      </c>
      <c r="T30" s="146" t="s">
        <v>12</v>
      </c>
      <c r="U30" s="146" t="s">
        <v>12</v>
      </c>
      <c r="V30" s="146" t="s">
        <v>12</v>
      </c>
      <c r="W30" s="146" t="s">
        <v>12</v>
      </c>
      <c r="X30" s="146" t="s">
        <v>12</v>
      </c>
      <c r="Y30" s="146" t="s">
        <v>12</v>
      </c>
      <c r="Z30" s="147">
        <v>24</v>
      </c>
    </row>
    <row r="31" spans="1:26" ht="15" x14ac:dyDescent="0.2">
      <c r="A31" s="14">
        <v>25</v>
      </c>
      <c r="B31" s="139" t="s">
        <v>32</v>
      </c>
      <c r="C31" s="177">
        <v>326</v>
      </c>
      <c r="D31" s="146">
        <v>31</v>
      </c>
      <c r="E31" s="146">
        <v>102</v>
      </c>
      <c r="F31" s="146">
        <v>3</v>
      </c>
      <c r="G31" s="146">
        <v>8</v>
      </c>
      <c r="H31" s="146">
        <v>5</v>
      </c>
      <c r="I31" s="146">
        <v>38</v>
      </c>
      <c r="J31" s="146" t="s">
        <v>12</v>
      </c>
      <c r="K31" s="146" t="s">
        <v>12</v>
      </c>
      <c r="L31" s="146">
        <v>4</v>
      </c>
      <c r="M31" s="146">
        <v>21</v>
      </c>
      <c r="N31" s="146">
        <v>1</v>
      </c>
      <c r="O31" s="146" t="s">
        <v>12</v>
      </c>
      <c r="P31" s="146">
        <v>2</v>
      </c>
      <c r="Q31" s="146">
        <v>4</v>
      </c>
      <c r="R31" s="146">
        <v>12</v>
      </c>
      <c r="S31" s="146">
        <v>38</v>
      </c>
      <c r="T31" s="146">
        <v>1</v>
      </c>
      <c r="U31" s="146">
        <v>4</v>
      </c>
      <c r="V31" s="146">
        <v>9</v>
      </c>
      <c r="W31" s="146">
        <v>41</v>
      </c>
      <c r="X31" s="146">
        <v>1</v>
      </c>
      <c r="Y31" s="146">
        <v>1</v>
      </c>
      <c r="Z31" s="147">
        <v>25</v>
      </c>
    </row>
    <row r="32" spans="1:26" ht="15" x14ac:dyDescent="0.2">
      <c r="A32" s="14">
        <v>26</v>
      </c>
      <c r="B32" s="139" t="s">
        <v>33</v>
      </c>
      <c r="C32" s="177">
        <v>2298</v>
      </c>
      <c r="D32" s="146">
        <v>499</v>
      </c>
      <c r="E32" s="146">
        <v>753</v>
      </c>
      <c r="F32" s="146">
        <v>113</v>
      </c>
      <c r="G32" s="146">
        <v>171</v>
      </c>
      <c r="H32" s="146">
        <v>47</v>
      </c>
      <c r="I32" s="146">
        <v>99</v>
      </c>
      <c r="J32" s="146" t="s">
        <v>12</v>
      </c>
      <c r="K32" s="146">
        <v>5</v>
      </c>
      <c r="L32" s="146">
        <v>46</v>
      </c>
      <c r="M32" s="146">
        <v>143</v>
      </c>
      <c r="N32" s="146" t="s">
        <v>12</v>
      </c>
      <c r="O32" s="146">
        <v>4</v>
      </c>
      <c r="P32" s="146">
        <v>4</v>
      </c>
      <c r="Q32" s="146">
        <v>6</v>
      </c>
      <c r="R32" s="146">
        <v>4</v>
      </c>
      <c r="S32" s="146">
        <v>7</v>
      </c>
      <c r="T32" s="146">
        <v>94</v>
      </c>
      <c r="U32" s="146">
        <v>178</v>
      </c>
      <c r="V32" s="146">
        <v>59</v>
      </c>
      <c r="W32" s="146">
        <v>66</v>
      </c>
      <c r="X32" s="146" t="s">
        <v>12</v>
      </c>
      <c r="Y32" s="146" t="s">
        <v>12</v>
      </c>
      <c r="Z32" s="147">
        <v>26</v>
      </c>
    </row>
    <row r="33" spans="1:26" ht="15" x14ac:dyDescent="0.2">
      <c r="A33" s="14">
        <v>27</v>
      </c>
      <c r="B33" s="139" t="s">
        <v>34</v>
      </c>
      <c r="C33" s="177">
        <v>58</v>
      </c>
      <c r="D33" s="146">
        <v>19</v>
      </c>
      <c r="E33" s="146">
        <v>8</v>
      </c>
      <c r="F33" s="146">
        <v>1</v>
      </c>
      <c r="G33" s="146">
        <v>2</v>
      </c>
      <c r="H33" s="146">
        <v>1</v>
      </c>
      <c r="I33" s="146">
        <v>4</v>
      </c>
      <c r="J33" s="146" t="s">
        <v>12</v>
      </c>
      <c r="K33" s="146" t="s">
        <v>12</v>
      </c>
      <c r="L33" s="146">
        <v>1</v>
      </c>
      <c r="M33" s="146">
        <v>1</v>
      </c>
      <c r="N33" s="146" t="s">
        <v>12</v>
      </c>
      <c r="O33" s="146" t="s">
        <v>12</v>
      </c>
      <c r="P33" s="146" t="s">
        <v>12</v>
      </c>
      <c r="Q33" s="146">
        <v>2</v>
      </c>
      <c r="R33" s="146" t="s">
        <v>12</v>
      </c>
      <c r="S33" s="146">
        <v>4</v>
      </c>
      <c r="T33" s="146">
        <v>10</v>
      </c>
      <c r="U33" s="146">
        <v>2</v>
      </c>
      <c r="V33" s="146">
        <v>1</v>
      </c>
      <c r="W33" s="146">
        <v>2</v>
      </c>
      <c r="X33" s="146" t="s">
        <v>12</v>
      </c>
      <c r="Y33" s="146" t="s">
        <v>12</v>
      </c>
      <c r="Z33" s="147">
        <v>27</v>
      </c>
    </row>
    <row r="34" spans="1:26" ht="15" x14ac:dyDescent="0.2">
      <c r="A34" s="14">
        <v>28</v>
      </c>
      <c r="B34" s="139" t="s">
        <v>35</v>
      </c>
      <c r="C34" s="177">
        <v>1324</v>
      </c>
      <c r="D34" s="146">
        <v>418</v>
      </c>
      <c r="E34" s="146">
        <v>336</v>
      </c>
      <c r="F34" s="146">
        <v>70</v>
      </c>
      <c r="G34" s="146">
        <v>33</v>
      </c>
      <c r="H34" s="146">
        <v>20</v>
      </c>
      <c r="I34" s="146">
        <v>16</v>
      </c>
      <c r="J34" s="146">
        <v>2</v>
      </c>
      <c r="K34" s="146">
        <v>2</v>
      </c>
      <c r="L34" s="146">
        <v>87</v>
      </c>
      <c r="M34" s="146">
        <v>51</v>
      </c>
      <c r="N34" s="146" t="s">
        <v>12</v>
      </c>
      <c r="O34" s="146" t="s">
        <v>12</v>
      </c>
      <c r="P34" s="146">
        <v>14</v>
      </c>
      <c r="Q34" s="146">
        <v>8</v>
      </c>
      <c r="R34" s="146">
        <v>10</v>
      </c>
      <c r="S34" s="146">
        <v>9</v>
      </c>
      <c r="T34" s="146">
        <v>56</v>
      </c>
      <c r="U34" s="146">
        <v>153</v>
      </c>
      <c r="V34" s="146">
        <v>17</v>
      </c>
      <c r="W34" s="146">
        <v>22</v>
      </c>
      <c r="X34" s="146" t="s">
        <v>12</v>
      </c>
      <c r="Y34" s="146" t="s">
        <v>12</v>
      </c>
      <c r="Z34" s="147">
        <v>28</v>
      </c>
    </row>
    <row r="35" spans="1:26" ht="15" x14ac:dyDescent="0.2">
      <c r="A35" s="14">
        <v>29</v>
      </c>
      <c r="B35" s="139" t="s">
        <v>36</v>
      </c>
      <c r="C35" s="177">
        <v>389</v>
      </c>
      <c r="D35" s="146">
        <v>40</v>
      </c>
      <c r="E35" s="146">
        <v>76</v>
      </c>
      <c r="F35" s="146">
        <v>12</v>
      </c>
      <c r="G35" s="146">
        <v>33</v>
      </c>
      <c r="H35" s="146">
        <v>3</v>
      </c>
      <c r="I35" s="146">
        <v>12</v>
      </c>
      <c r="J35" s="146">
        <v>1</v>
      </c>
      <c r="K35" s="146">
        <v>2</v>
      </c>
      <c r="L35" s="146">
        <v>23</v>
      </c>
      <c r="M35" s="146">
        <v>51</v>
      </c>
      <c r="N35" s="146" t="s">
        <v>12</v>
      </c>
      <c r="O35" s="146" t="s">
        <v>12</v>
      </c>
      <c r="P35" s="146">
        <v>5</v>
      </c>
      <c r="Q35" s="146">
        <v>9</v>
      </c>
      <c r="R35" s="146">
        <v>12</v>
      </c>
      <c r="S35" s="146">
        <v>20</v>
      </c>
      <c r="T35" s="146">
        <v>2</v>
      </c>
      <c r="U35" s="146">
        <v>3</v>
      </c>
      <c r="V35" s="146">
        <v>26</v>
      </c>
      <c r="W35" s="146">
        <v>58</v>
      </c>
      <c r="X35" s="146" t="s">
        <v>12</v>
      </c>
      <c r="Y35" s="146">
        <v>1</v>
      </c>
      <c r="Z35" s="147">
        <v>29</v>
      </c>
    </row>
    <row r="36" spans="1:26" ht="15" x14ac:dyDescent="0.2">
      <c r="A36" s="14">
        <v>30</v>
      </c>
      <c r="B36" s="139" t="s">
        <v>37</v>
      </c>
      <c r="C36" s="177">
        <v>406</v>
      </c>
      <c r="D36" s="146">
        <v>26</v>
      </c>
      <c r="E36" s="146">
        <v>58</v>
      </c>
      <c r="F36" s="146">
        <v>8</v>
      </c>
      <c r="G36" s="146">
        <v>24</v>
      </c>
      <c r="H36" s="146">
        <v>15</v>
      </c>
      <c r="I36" s="146">
        <v>32</v>
      </c>
      <c r="J36" s="146" t="s">
        <v>12</v>
      </c>
      <c r="K36" s="146">
        <v>2</v>
      </c>
      <c r="L36" s="146">
        <v>25</v>
      </c>
      <c r="M36" s="146">
        <v>48</v>
      </c>
      <c r="N36" s="146" t="s">
        <v>12</v>
      </c>
      <c r="O36" s="146" t="s">
        <v>12</v>
      </c>
      <c r="P36" s="146">
        <v>44</v>
      </c>
      <c r="Q36" s="146">
        <v>27</v>
      </c>
      <c r="R36" s="146">
        <v>4</v>
      </c>
      <c r="S36" s="146">
        <v>21</v>
      </c>
      <c r="T36" s="146" t="s">
        <v>12</v>
      </c>
      <c r="U36" s="146">
        <v>4</v>
      </c>
      <c r="V36" s="146">
        <v>12</v>
      </c>
      <c r="W36" s="146">
        <v>56</v>
      </c>
      <c r="X36" s="146" t="s">
        <v>12</v>
      </c>
      <c r="Y36" s="146" t="s">
        <v>12</v>
      </c>
      <c r="Z36" s="147">
        <v>30</v>
      </c>
    </row>
    <row r="37" spans="1:26" ht="15" x14ac:dyDescent="0.2">
      <c r="A37" s="14">
        <v>31</v>
      </c>
      <c r="B37" s="139" t="s">
        <v>38</v>
      </c>
      <c r="C37" s="177">
        <v>172</v>
      </c>
      <c r="D37" s="146">
        <v>18</v>
      </c>
      <c r="E37" s="146">
        <v>3</v>
      </c>
      <c r="F37" s="146">
        <v>4</v>
      </c>
      <c r="G37" s="146">
        <v>1</v>
      </c>
      <c r="H37" s="146">
        <v>7</v>
      </c>
      <c r="I37" s="146">
        <v>1</v>
      </c>
      <c r="J37" s="146" t="s">
        <v>12</v>
      </c>
      <c r="K37" s="146" t="s">
        <v>12</v>
      </c>
      <c r="L37" s="146">
        <v>14</v>
      </c>
      <c r="M37" s="146">
        <v>16</v>
      </c>
      <c r="N37" s="146" t="s">
        <v>12</v>
      </c>
      <c r="O37" s="146" t="s">
        <v>12</v>
      </c>
      <c r="P37" s="146">
        <v>4</v>
      </c>
      <c r="Q37" s="146">
        <v>3</v>
      </c>
      <c r="R37" s="146">
        <v>1</v>
      </c>
      <c r="S37" s="146">
        <v>2</v>
      </c>
      <c r="T37" s="146">
        <v>8</v>
      </c>
      <c r="U37" s="146">
        <v>9</v>
      </c>
      <c r="V37" s="146">
        <v>41</v>
      </c>
      <c r="W37" s="146">
        <v>39</v>
      </c>
      <c r="X37" s="146" t="s">
        <v>12</v>
      </c>
      <c r="Y37" s="146">
        <v>1</v>
      </c>
      <c r="Z37" s="147">
        <v>31</v>
      </c>
    </row>
    <row r="38" spans="1:26" ht="15" x14ac:dyDescent="0.2">
      <c r="A38" s="14">
        <v>32</v>
      </c>
      <c r="B38" s="139" t="s">
        <v>39</v>
      </c>
      <c r="C38" s="177">
        <v>1580</v>
      </c>
      <c r="D38" s="146">
        <v>195</v>
      </c>
      <c r="E38" s="146">
        <v>276</v>
      </c>
      <c r="F38" s="146">
        <v>52</v>
      </c>
      <c r="G38" s="146">
        <v>55</v>
      </c>
      <c r="H38" s="146">
        <v>38</v>
      </c>
      <c r="I38" s="146">
        <v>13</v>
      </c>
      <c r="J38" s="146">
        <v>42</v>
      </c>
      <c r="K38" s="146">
        <v>18</v>
      </c>
      <c r="L38" s="146">
        <v>109</v>
      </c>
      <c r="M38" s="146">
        <v>178</v>
      </c>
      <c r="N38" s="146" t="s">
        <v>12</v>
      </c>
      <c r="O38" s="146" t="s">
        <v>12</v>
      </c>
      <c r="P38" s="146">
        <v>164</v>
      </c>
      <c r="Q38" s="146">
        <v>280</v>
      </c>
      <c r="R38" s="146">
        <v>42</v>
      </c>
      <c r="S38" s="146">
        <v>83</v>
      </c>
      <c r="T38" s="146">
        <v>1</v>
      </c>
      <c r="U38" s="146">
        <v>6</v>
      </c>
      <c r="V38" s="146">
        <v>19</v>
      </c>
      <c r="W38" s="146">
        <v>9</v>
      </c>
      <c r="X38" s="146" t="s">
        <v>12</v>
      </c>
      <c r="Y38" s="146" t="s">
        <v>12</v>
      </c>
      <c r="Z38" s="147">
        <v>32</v>
      </c>
    </row>
    <row r="39" spans="1:26" ht="15" x14ac:dyDescent="0.2">
      <c r="A39" s="14">
        <v>33</v>
      </c>
      <c r="B39" s="139" t="s">
        <v>40</v>
      </c>
      <c r="C39" s="177">
        <v>347</v>
      </c>
      <c r="D39" s="146">
        <v>103</v>
      </c>
      <c r="E39" s="146">
        <v>174</v>
      </c>
      <c r="F39" s="146">
        <v>5</v>
      </c>
      <c r="G39" s="146">
        <v>6</v>
      </c>
      <c r="H39" s="146">
        <v>3</v>
      </c>
      <c r="I39" s="146">
        <v>2</v>
      </c>
      <c r="J39" s="146" t="s">
        <v>12</v>
      </c>
      <c r="K39" s="146">
        <v>2</v>
      </c>
      <c r="L39" s="146">
        <v>19</v>
      </c>
      <c r="M39" s="146">
        <v>15</v>
      </c>
      <c r="N39" s="146" t="s">
        <v>12</v>
      </c>
      <c r="O39" s="146" t="s">
        <v>12</v>
      </c>
      <c r="P39" s="146">
        <v>1</v>
      </c>
      <c r="Q39" s="146" t="s">
        <v>12</v>
      </c>
      <c r="R39" s="146">
        <v>2</v>
      </c>
      <c r="S39" s="146">
        <v>2</v>
      </c>
      <c r="T39" s="146">
        <v>2</v>
      </c>
      <c r="U39" s="146">
        <v>4</v>
      </c>
      <c r="V39" s="146">
        <v>3</v>
      </c>
      <c r="W39" s="146">
        <v>2</v>
      </c>
      <c r="X39" s="146">
        <v>2</v>
      </c>
      <c r="Y39" s="146" t="s">
        <v>12</v>
      </c>
      <c r="Z39" s="147">
        <v>33</v>
      </c>
    </row>
    <row r="40" spans="1:26" ht="15" x14ac:dyDescent="0.2">
      <c r="A40" s="14">
        <v>34</v>
      </c>
      <c r="B40" s="139" t="s">
        <v>41</v>
      </c>
      <c r="C40" s="177">
        <v>489</v>
      </c>
      <c r="D40" s="146">
        <v>131</v>
      </c>
      <c r="E40" s="146">
        <v>139</v>
      </c>
      <c r="F40" s="146">
        <v>30</v>
      </c>
      <c r="G40" s="146">
        <v>25</v>
      </c>
      <c r="H40" s="146">
        <v>12</v>
      </c>
      <c r="I40" s="146">
        <v>8</v>
      </c>
      <c r="J40" s="146">
        <v>3</v>
      </c>
      <c r="K40" s="146">
        <v>3</v>
      </c>
      <c r="L40" s="146">
        <v>34</v>
      </c>
      <c r="M40" s="146">
        <v>14</v>
      </c>
      <c r="N40" s="146">
        <v>1</v>
      </c>
      <c r="O40" s="146" t="s">
        <v>12</v>
      </c>
      <c r="P40" s="146">
        <v>36</v>
      </c>
      <c r="Q40" s="146">
        <v>27</v>
      </c>
      <c r="R40" s="146">
        <v>8</v>
      </c>
      <c r="S40" s="146">
        <v>4</v>
      </c>
      <c r="T40" s="146">
        <v>7</v>
      </c>
      <c r="U40" s="146">
        <v>6</v>
      </c>
      <c r="V40" s="146">
        <v>1</v>
      </c>
      <c r="W40" s="146" t="s">
        <v>12</v>
      </c>
      <c r="X40" s="146" t="s">
        <v>12</v>
      </c>
      <c r="Y40" s="146" t="s">
        <v>12</v>
      </c>
      <c r="Z40" s="147">
        <v>34</v>
      </c>
    </row>
    <row r="41" spans="1:26" ht="15" x14ac:dyDescent="0.2">
      <c r="A41" s="14">
        <v>35</v>
      </c>
      <c r="B41" s="139" t="s">
        <v>42</v>
      </c>
      <c r="C41" s="177">
        <v>438</v>
      </c>
      <c r="D41" s="146">
        <v>124</v>
      </c>
      <c r="E41" s="146">
        <v>56</v>
      </c>
      <c r="F41" s="146">
        <v>30</v>
      </c>
      <c r="G41" s="146">
        <v>11</v>
      </c>
      <c r="H41" s="146">
        <v>22</v>
      </c>
      <c r="I41" s="146">
        <v>2</v>
      </c>
      <c r="J41" s="146">
        <v>3</v>
      </c>
      <c r="K41" s="146" t="s">
        <v>12</v>
      </c>
      <c r="L41" s="146">
        <v>82</v>
      </c>
      <c r="M41" s="146">
        <v>25</v>
      </c>
      <c r="N41" s="146" t="s">
        <v>12</v>
      </c>
      <c r="O41" s="146" t="s">
        <v>12</v>
      </c>
      <c r="P41" s="146">
        <v>28</v>
      </c>
      <c r="Q41" s="146">
        <v>4</v>
      </c>
      <c r="R41" s="146">
        <v>15</v>
      </c>
      <c r="S41" s="146">
        <v>3</v>
      </c>
      <c r="T41" s="146">
        <v>17</v>
      </c>
      <c r="U41" s="146" t="s">
        <v>12</v>
      </c>
      <c r="V41" s="146">
        <v>14</v>
      </c>
      <c r="W41" s="146">
        <v>2</v>
      </c>
      <c r="X41" s="146" t="s">
        <v>12</v>
      </c>
      <c r="Y41" s="146" t="s">
        <v>12</v>
      </c>
      <c r="Z41" s="147">
        <v>35</v>
      </c>
    </row>
    <row r="42" spans="1:26" ht="15" x14ac:dyDescent="0.2">
      <c r="A42" s="14">
        <v>36</v>
      </c>
      <c r="B42" s="139" t="s">
        <v>43</v>
      </c>
      <c r="C42" s="177">
        <v>576</v>
      </c>
      <c r="D42" s="146">
        <v>115</v>
      </c>
      <c r="E42" s="146">
        <v>11</v>
      </c>
      <c r="F42" s="146">
        <v>53</v>
      </c>
      <c r="G42" s="146">
        <v>11</v>
      </c>
      <c r="H42" s="146">
        <v>37</v>
      </c>
      <c r="I42" s="146">
        <v>5</v>
      </c>
      <c r="J42" s="146">
        <v>2</v>
      </c>
      <c r="K42" s="146" t="s">
        <v>12</v>
      </c>
      <c r="L42" s="146">
        <v>152</v>
      </c>
      <c r="M42" s="146">
        <v>61</v>
      </c>
      <c r="N42" s="146">
        <v>2</v>
      </c>
      <c r="O42" s="146" t="s">
        <v>12</v>
      </c>
      <c r="P42" s="146">
        <v>39</v>
      </c>
      <c r="Q42" s="146">
        <v>5</v>
      </c>
      <c r="R42" s="146">
        <v>42</v>
      </c>
      <c r="S42" s="146">
        <v>27</v>
      </c>
      <c r="T42" s="146">
        <v>3</v>
      </c>
      <c r="U42" s="146" t="s">
        <v>12</v>
      </c>
      <c r="V42" s="146">
        <v>11</v>
      </c>
      <c r="W42" s="146" t="s">
        <v>12</v>
      </c>
      <c r="X42" s="146" t="s">
        <v>12</v>
      </c>
      <c r="Y42" s="146" t="s">
        <v>12</v>
      </c>
      <c r="Z42" s="147">
        <v>36</v>
      </c>
    </row>
    <row r="43" spans="1:26" ht="15" x14ac:dyDescent="0.2">
      <c r="A43" s="14">
        <v>37</v>
      </c>
      <c r="B43" s="139" t="s">
        <v>44</v>
      </c>
      <c r="C43" s="177">
        <v>307</v>
      </c>
      <c r="D43" s="146">
        <v>19</v>
      </c>
      <c r="E43" s="146">
        <v>32</v>
      </c>
      <c r="F43" s="146">
        <v>4</v>
      </c>
      <c r="G43" s="146">
        <v>1</v>
      </c>
      <c r="H43" s="146">
        <v>1</v>
      </c>
      <c r="I43" s="146">
        <v>2</v>
      </c>
      <c r="J43" s="146" t="s">
        <v>12</v>
      </c>
      <c r="K43" s="146" t="s">
        <v>12</v>
      </c>
      <c r="L43" s="146">
        <v>30</v>
      </c>
      <c r="M43" s="146">
        <v>49</v>
      </c>
      <c r="N43" s="146">
        <v>1</v>
      </c>
      <c r="O43" s="146" t="s">
        <v>12</v>
      </c>
      <c r="P43" s="146">
        <v>11</v>
      </c>
      <c r="Q43" s="146">
        <v>5</v>
      </c>
      <c r="R43" s="146">
        <v>33</v>
      </c>
      <c r="S43" s="146">
        <v>22</v>
      </c>
      <c r="T43" s="146">
        <v>2</v>
      </c>
      <c r="U43" s="146">
        <v>4</v>
      </c>
      <c r="V43" s="146">
        <v>39</v>
      </c>
      <c r="W43" s="146">
        <v>52</v>
      </c>
      <c r="X43" s="146" t="s">
        <v>12</v>
      </c>
      <c r="Y43" s="146" t="s">
        <v>12</v>
      </c>
      <c r="Z43" s="147">
        <v>37</v>
      </c>
    </row>
    <row r="44" spans="1:26" ht="15" x14ac:dyDescent="0.2">
      <c r="A44" s="14">
        <v>38</v>
      </c>
      <c r="B44" s="139" t="s">
        <v>45</v>
      </c>
      <c r="C44" s="177">
        <v>252</v>
      </c>
      <c r="D44" s="146">
        <v>67</v>
      </c>
      <c r="E44" s="146">
        <v>27</v>
      </c>
      <c r="F44" s="146">
        <v>5</v>
      </c>
      <c r="G44" s="146">
        <v>4</v>
      </c>
      <c r="H44" s="146">
        <v>54</v>
      </c>
      <c r="I44" s="146">
        <v>18</v>
      </c>
      <c r="J44" s="146" t="s">
        <v>12</v>
      </c>
      <c r="K44" s="146" t="s">
        <v>12</v>
      </c>
      <c r="L44" s="146">
        <v>45</v>
      </c>
      <c r="M44" s="146">
        <v>10</v>
      </c>
      <c r="N44" s="146" t="s">
        <v>12</v>
      </c>
      <c r="O44" s="146" t="s">
        <v>12</v>
      </c>
      <c r="P44" s="146">
        <v>10</v>
      </c>
      <c r="Q44" s="146">
        <v>3</v>
      </c>
      <c r="R44" s="146">
        <v>1</v>
      </c>
      <c r="S44" s="146">
        <v>1</v>
      </c>
      <c r="T44" s="146" t="s">
        <v>12</v>
      </c>
      <c r="U44" s="146" t="s">
        <v>12</v>
      </c>
      <c r="V44" s="146">
        <v>4</v>
      </c>
      <c r="W44" s="146">
        <v>2</v>
      </c>
      <c r="X44" s="146">
        <v>1</v>
      </c>
      <c r="Y44" s="146" t="s">
        <v>12</v>
      </c>
      <c r="Z44" s="147">
        <v>38</v>
      </c>
    </row>
    <row r="45" spans="1:26" ht="15" x14ac:dyDescent="0.2">
      <c r="A45" s="14">
        <v>39</v>
      </c>
      <c r="B45" s="139" t="s">
        <v>46</v>
      </c>
      <c r="C45" s="177">
        <v>310</v>
      </c>
      <c r="D45" s="146">
        <v>88</v>
      </c>
      <c r="E45" s="146">
        <v>14</v>
      </c>
      <c r="F45" s="146">
        <v>33</v>
      </c>
      <c r="G45" s="146">
        <v>1</v>
      </c>
      <c r="H45" s="146">
        <v>20</v>
      </c>
      <c r="I45" s="146" t="s">
        <v>12</v>
      </c>
      <c r="J45" s="146">
        <v>9</v>
      </c>
      <c r="K45" s="146" t="s">
        <v>12</v>
      </c>
      <c r="L45" s="146">
        <v>70</v>
      </c>
      <c r="M45" s="146">
        <v>3</v>
      </c>
      <c r="N45" s="146" t="s">
        <v>12</v>
      </c>
      <c r="O45" s="146" t="s">
        <v>12</v>
      </c>
      <c r="P45" s="146">
        <v>26</v>
      </c>
      <c r="Q45" s="146">
        <v>1</v>
      </c>
      <c r="R45" s="146">
        <v>13</v>
      </c>
      <c r="S45" s="146" t="s">
        <v>12</v>
      </c>
      <c r="T45" s="146">
        <v>15</v>
      </c>
      <c r="U45" s="146">
        <v>2</v>
      </c>
      <c r="V45" s="146">
        <v>5</v>
      </c>
      <c r="W45" s="146">
        <v>1</v>
      </c>
      <c r="X45" s="146">
        <v>9</v>
      </c>
      <c r="Y45" s="146" t="s">
        <v>12</v>
      </c>
      <c r="Z45" s="147">
        <v>39</v>
      </c>
    </row>
    <row r="46" spans="1:26" ht="15" x14ac:dyDescent="0.2">
      <c r="A46" s="147">
        <v>40</v>
      </c>
      <c r="B46" s="139" t="s">
        <v>47</v>
      </c>
      <c r="C46" s="177">
        <v>37</v>
      </c>
      <c r="D46" s="146" t="s">
        <v>12</v>
      </c>
      <c r="E46" s="146" t="s">
        <v>12</v>
      </c>
      <c r="F46" s="146" t="s">
        <v>12</v>
      </c>
      <c r="G46" s="146" t="s">
        <v>12</v>
      </c>
      <c r="H46" s="146" t="s">
        <v>12</v>
      </c>
      <c r="I46" s="146" t="s">
        <v>12</v>
      </c>
      <c r="J46" s="146" t="s">
        <v>12</v>
      </c>
      <c r="K46" s="146" t="s">
        <v>12</v>
      </c>
      <c r="L46" s="146" t="s">
        <v>12</v>
      </c>
      <c r="M46" s="146" t="s">
        <v>12</v>
      </c>
      <c r="N46" s="146" t="s">
        <v>12</v>
      </c>
      <c r="O46" s="146" t="s">
        <v>12</v>
      </c>
      <c r="P46" s="146" t="s">
        <v>12</v>
      </c>
      <c r="Q46" s="146" t="s">
        <v>12</v>
      </c>
      <c r="R46" s="146">
        <v>9</v>
      </c>
      <c r="S46" s="146">
        <v>28</v>
      </c>
      <c r="T46" s="146" t="s">
        <v>12</v>
      </c>
      <c r="U46" s="146" t="s">
        <v>12</v>
      </c>
      <c r="V46" s="146" t="s">
        <v>12</v>
      </c>
      <c r="W46" s="146" t="s">
        <v>12</v>
      </c>
      <c r="X46" s="146" t="s">
        <v>12</v>
      </c>
      <c r="Y46" s="146" t="s">
        <v>12</v>
      </c>
      <c r="Z46" s="147">
        <v>40</v>
      </c>
    </row>
  </sheetData>
  <mergeCells count="14">
    <mergeCell ref="B1:H1"/>
    <mergeCell ref="B4:Y4"/>
    <mergeCell ref="X5:Y5"/>
    <mergeCell ref="T5:U5"/>
    <mergeCell ref="V5:W5"/>
    <mergeCell ref="L5:M5"/>
    <mergeCell ref="N5:O5"/>
    <mergeCell ref="P5:Q5"/>
    <mergeCell ref="R5:S5"/>
    <mergeCell ref="B5:B6"/>
    <mergeCell ref="D5:E5"/>
    <mergeCell ref="F5:G5"/>
    <mergeCell ref="H5:I5"/>
    <mergeCell ref="J5:K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46"/>
  <sheetViews>
    <sheetView showGridLines="0" workbookViewId="0">
      <selection activeCell="B5" sqref="B5:B6"/>
    </sheetView>
  </sheetViews>
  <sheetFormatPr baseColWidth="10" defaultColWidth="11.42578125" defaultRowHeight="12.75" x14ac:dyDescent="0.2"/>
  <cols>
    <col min="1" max="1" width="4.7109375" style="1" customWidth="1"/>
    <col min="2" max="2" width="51.7109375" style="3" customWidth="1"/>
    <col min="3" max="3" width="6.7109375" style="1" customWidth="1"/>
    <col min="4" max="4" width="8.140625" style="1" customWidth="1"/>
    <col min="5" max="5" width="8.7109375" style="1" customWidth="1"/>
    <col min="6" max="6" width="8.140625" style="1" customWidth="1"/>
    <col min="7" max="7" width="8.7109375" style="1" customWidth="1"/>
    <col min="8" max="8" width="8.140625" style="1" customWidth="1"/>
    <col min="9" max="9" width="8.7109375" style="1" customWidth="1"/>
    <col min="10" max="10" width="8.140625" style="1" customWidth="1"/>
    <col min="11" max="11" width="8.7109375" style="1" customWidth="1"/>
    <col min="12" max="12" width="8.140625" style="1" customWidth="1"/>
    <col min="13" max="13" width="8.7109375" style="1" customWidth="1"/>
    <col min="14" max="14" width="8.140625" style="1" customWidth="1"/>
    <col min="15" max="15" width="8.7109375" style="1" customWidth="1"/>
    <col min="16" max="16" width="8.140625" style="1" customWidth="1"/>
    <col min="17" max="17" width="8.7109375" style="1" customWidth="1"/>
    <col min="18" max="18" width="8.140625" style="1" customWidth="1"/>
    <col min="19" max="19" width="8.7109375" style="1" customWidth="1"/>
    <col min="20" max="20" width="8.140625" style="1" customWidth="1"/>
    <col min="21" max="21" width="8.7109375" style="1" customWidth="1"/>
    <col min="22" max="22" width="8.140625" style="1" customWidth="1"/>
    <col min="23" max="23" width="8.7109375" style="1" customWidth="1"/>
    <col min="24" max="24" width="8.140625" style="1" customWidth="1"/>
    <col min="25" max="25" width="8.7109375" style="1" customWidth="1"/>
    <col min="26" max="26" width="3.85546875" style="1" customWidth="1"/>
    <col min="27" max="16384" width="11.42578125" style="1"/>
  </cols>
  <sheetData>
    <row r="1" spans="1:26" ht="15" x14ac:dyDescent="0.25">
      <c r="B1" s="212" t="s">
        <v>296</v>
      </c>
      <c r="C1" s="212"/>
      <c r="D1" s="212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148"/>
      <c r="X1" s="148"/>
      <c r="Y1" s="148"/>
    </row>
    <row r="2" spans="1:26" ht="15" x14ac:dyDescent="0.25">
      <c r="B2" s="212" t="s">
        <v>297</v>
      </c>
      <c r="C2" s="212"/>
      <c r="D2" s="212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spans="1:26" ht="15" x14ac:dyDescent="0.25">
      <c r="B3" s="212" t="s">
        <v>1</v>
      </c>
      <c r="C3" s="207"/>
      <c r="D3" s="207"/>
      <c r="E3" s="207"/>
      <c r="F3" s="207"/>
      <c r="G3" s="207"/>
      <c r="H3" s="207"/>
      <c r="I3" s="207"/>
      <c r="J3" s="207"/>
      <c r="K3" s="207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6" x14ac:dyDescent="0.2">
      <c r="B4" s="208" t="s">
        <v>348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</row>
    <row r="5" spans="1:26" ht="15" customHeight="1" x14ac:dyDescent="0.2">
      <c r="B5" s="210"/>
      <c r="C5" s="180" t="s">
        <v>3</v>
      </c>
      <c r="D5" s="210" t="s">
        <v>176</v>
      </c>
      <c r="E5" s="210"/>
      <c r="F5" s="210" t="s">
        <v>177</v>
      </c>
      <c r="G5" s="210"/>
      <c r="H5" s="210" t="s">
        <v>178</v>
      </c>
      <c r="I5" s="210"/>
      <c r="J5" s="210" t="s">
        <v>179</v>
      </c>
      <c r="K5" s="210"/>
      <c r="L5" s="210" t="s">
        <v>180</v>
      </c>
      <c r="M5" s="210"/>
      <c r="N5" s="210" t="s">
        <v>181</v>
      </c>
      <c r="O5" s="210"/>
      <c r="P5" s="210" t="s">
        <v>182</v>
      </c>
      <c r="Q5" s="210"/>
      <c r="R5" s="210" t="s">
        <v>183</v>
      </c>
      <c r="S5" s="210"/>
      <c r="T5" s="210" t="s">
        <v>184</v>
      </c>
      <c r="U5" s="210"/>
      <c r="V5" s="210" t="s">
        <v>185</v>
      </c>
      <c r="W5" s="210"/>
      <c r="X5" s="210" t="s">
        <v>186</v>
      </c>
      <c r="Y5" s="210"/>
    </row>
    <row r="6" spans="1:26" ht="15" x14ac:dyDescent="0.2">
      <c r="B6" s="210"/>
      <c r="C6" s="180"/>
      <c r="D6" s="139" t="s">
        <v>6</v>
      </c>
      <c r="E6" s="139" t="s">
        <v>7</v>
      </c>
      <c r="F6" s="139" t="s">
        <v>6</v>
      </c>
      <c r="G6" s="139" t="s">
        <v>7</v>
      </c>
      <c r="H6" s="139" t="s">
        <v>6</v>
      </c>
      <c r="I6" s="139" t="s">
        <v>7</v>
      </c>
      <c r="J6" s="139" t="s">
        <v>6</v>
      </c>
      <c r="K6" s="139" t="s">
        <v>7</v>
      </c>
      <c r="L6" s="139" t="s">
        <v>6</v>
      </c>
      <c r="M6" s="139" t="s">
        <v>7</v>
      </c>
      <c r="N6" s="139" t="s">
        <v>6</v>
      </c>
      <c r="O6" s="139" t="s">
        <v>7</v>
      </c>
      <c r="P6" s="139" t="s">
        <v>6</v>
      </c>
      <c r="Q6" s="139" t="s">
        <v>7</v>
      </c>
      <c r="R6" s="139" t="s">
        <v>6</v>
      </c>
      <c r="S6" s="139" t="s">
        <v>7</v>
      </c>
      <c r="T6" s="139" t="s">
        <v>6</v>
      </c>
      <c r="U6" s="139" t="s">
        <v>7</v>
      </c>
      <c r="V6" s="139" t="s">
        <v>6</v>
      </c>
      <c r="W6" s="139" t="s">
        <v>7</v>
      </c>
      <c r="X6" s="139" t="s">
        <v>6</v>
      </c>
      <c r="Y6" s="139" t="s">
        <v>7</v>
      </c>
    </row>
    <row r="7" spans="1:26" ht="15" customHeight="1" x14ac:dyDescent="0.2">
      <c r="A7" s="14">
        <v>1</v>
      </c>
      <c r="B7" s="139" t="s">
        <v>3</v>
      </c>
      <c r="C7" s="176">
        <v>12447</v>
      </c>
      <c r="D7" s="141">
        <v>1514</v>
      </c>
      <c r="E7" s="141">
        <v>1970</v>
      </c>
      <c r="F7" s="141">
        <v>529</v>
      </c>
      <c r="G7" s="141">
        <v>663</v>
      </c>
      <c r="H7" s="141">
        <v>517</v>
      </c>
      <c r="I7" s="141">
        <v>988</v>
      </c>
      <c r="J7" s="141">
        <v>54</v>
      </c>
      <c r="K7" s="141">
        <v>92</v>
      </c>
      <c r="L7" s="141">
        <v>1074</v>
      </c>
      <c r="M7" s="141">
        <v>1889</v>
      </c>
      <c r="N7" s="141">
        <v>3</v>
      </c>
      <c r="O7" s="141">
        <v>3</v>
      </c>
      <c r="P7" s="141">
        <v>360</v>
      </c>
      <c r="Q7" s="141">
        <v>989</v>
      </c>
      <c r="R7" s="141">
        <v>146</v>
      </c>
      <c r="S7" s="141">
        <v>292</v>
      </c>
      <c r="T7" s="141">
        <v>240</v>
      </c>
      <c r="U7" s="141">
        <v>705</v>
      </c>
      <c r="V7" s="141">
        <v>141</v>
      </c>
      <c r="W7" s="141">
        <v>265</v>
      </c>
      <c r="X7" s="141">
        <v>4</v>
      </c>
      <c r="Y7" s="141">
        <v>9</v>
      </c>
      <c r="Z7" s="147">
        <v>1</v>
      </c>
    </row>
    <row r="8" spans="1:26" ht="15" x14ac:dyDescent="0.2">
      <c r="A8" s="14">
        <v>2</v>
      </c>
      <c r="B8" s="139" t="s">
        <v>8</v>
      </c>
      <c r="C8" s="176">
        <v>33</v>
      </c>
      <c r="D8" s="141">
        <v>2</v>
      </c>
      <c r="E8" s="141" t="s">
        <v>12</v>
      </c>
      <c r="F8" s="141">
        <v>1</v>
      </c>
      <c r="G8" s="141" t="s">
        <v>12</v>
      </c>
      <c r="H8" s="141" t="s">
        <v>12</v>
      </c>
      <c r="I8" s="141">
        <v>5</v>
      </c>
      <c r="J8" s="141" t="s">
        <v>12</v>
      </c>
      <c r="K8" s="141" t="s">
        <v>12</v>
      </c>
      <c r="L8" s="141">
        <v>3</v>
      </c>
      <c r="M8" s="141">
        <v>1</v>
      </c>
      <c r="N8" s="141" t="s">
        <v>12</v>
      </c>
      <c r="O8" s="141" t="s">
        <v>12</v>
      </c>
      <c r="P8" s="141" t="s">
        <v>12</v>
      </c>
      <c r="Q8" s="141">
        <v>3</v>
      </c>
      <c r="R8" s="141">
        <v>5</v>
      </c>
      <c r="S8" s="141">
        <v>13</v>
      </c>
      <c r="T8" s="141" t="s">
        <v>12</v>
      </c>
      <c r="U8" s="141" t="s">
        <v>12</v>
      </c>
      <c r="V8" s="141" t="s">
        <v>12</v>
      </c>
      <c r="W8" s="141" t="s">
        <v>12</v>
      </c>
      <c r="X8" s="141" t="s">
        <v>12</v>
      </c>
      <c r="Y8" s="141" t="s">
        <v>12</v>
      </c>
      <c r="Z8" s="147">
        <v>2</v>
      </c>
    </row>
    <row r="9" spans="1:26" ht="15" x14ac:dyDescent="0.2">
      <c r="A9" s="14">
        <v>3</v>
      </c>
      <c r="B9" s="139" t="s">
        <v>9</v>
      </c>
      <c r="C9" s="177">
        <v>33</v>
      </c>
      <c r="D9" s="146">
        <v>2</v>
      </c>
      <c r="E9" s="146" t="s">
        <v>12</v>
      </c>
      <c r="F9" s="146">
        <v>1</v>
      </c>
      <c r="G9" s="146" t="s">
        <v>12</v>
      </c>
      <c r="H9" s="146" t="s">
        <v>12</v>
      </c>
      <c r="I9" s="146">
        <v>5</v>
      </c>
      <c r="J9" s="146" t="s">
        <v>12</v>
      </c>
      <c r="K9" s="146" t="s">
        <v>12</v>
      </c>
      <c r="L9" s="146">
        <v>3</v>
      </c>
      <c r="M9" s="146">
        <v>1</v>
      </c>
      <c r="N9" s="146" t="s">
        <v>12</v>
      </c>
      <c r="O9" s="146" t="s">
        <v>12</v>
      </c>
      <c r="P9" s="146" t="s">
        <v>12</v>
      </c>
      <c r="Q9" s="146">
        <v>3</v>
      </c>
      <c r="R9" s="146">
        <v>5</v>
      </c>
      <c r="S9" s="146">
        <v>13</v>
      </c>
      <c r="T9" s="146" t="s">
        <v>12</v>
      </c>
      <c r="U9" s="146" t="s">
        <v>12</v>
      </c>
      <c r="V9" s="146" t="s">
        <v>12</v>
      </c>
      <c r="W9" s="146" t="s">
        <v>12</v>
      </c>
      <c r="X9" s="146" t="s">
        <v>12</v>
      </c>
      <c r="Y9" s="146" t="s">
        <v>12</v>
      </c>
      <c r="Z9" s="147">
        <v>3</v>
      </c>
    </row>
    <row r="10" spans="1:26" ht="15" x14ac:dyDescent="0.2">
      <c r="A10" s="14">
        <v>4</v>
      </c>
      <c r="B10" s="139" t="s">
        <v>10</v>
      </c>
      <c r="C10" s="176">
        <v>5181</v>
      </c>
      <c r="D10" s="141">
        <v>81</v>
      </c>
      <c r="E10" s="141">
        <v>306</v>
      </c>
      <c r="F10" s="141">
        <v>109</v>
      </c>
      <c r="G10" s="141">
        <v>229</v>
      </c>
      <c r="H10" s="141">
        <v>206</v>
      </c>
      <c r="I10" s="141">
        <v>670</v>
      </c>
      <c r="J10" s="141">
        <v>2</v>
      </c>
      <c r="K10" s="141">
        <v>49</v>
      </c>
      <c r="L10" s="141">
        <v>504</v>
      </c>
      <c r="M10" s="141">
        <v>1262</v>
      </c>
      <c r="N10" s="141" t="s">
        <v>12</v>
      </c>
      <c r="O10" s="141" t="s">
        <v>12</v>
      </c>
      <c r="P10" s="141">
        <v>167</v>
      </c>
      <c r="Q10" s="141">
        <v>817</v>
      </c>
      <c r="R10" s="141">
        <v>41</v>
      </c>
      <c r="S10" s="141">
        <v>135</v>
      </c>
      <c r="T10" s="141">
        <v>81</v>
      </c>
      <c r="U10" s="141">
        <v>382</v>
      </c>
      <c r="V10" s="141">
        <v>15</v>
      </c>
      <c r="W10" s="141">
        <v>120</v>
      </c>
      <c r="X10" s="141" t="s">
        <v>12</v>
      </c>
      <c r="Y10" s="141">
        <v>5</v>
      </c>
      <c r="Z10" s="147">
        <v>4</v>
      </c>
    </row>
    <row r="11" spans="1:26" ht="15" x14ac:dyDescent="0.2">
      <c r="A11" s="14">
        <v>5</v>
      </c>
      <c r="B11" s="139" t="s">
        <v>11</v>
      </c>
      <c r="C11" s="177">
        <v>11</v>
      </c>
      <c r="D11" s="146" t="s">
        <v>12</v>
      </c>
      <c r="E11" s="146">
        <v>2</v>
      </c>
      <c r="F11" s="146" t="s">
        <v>12</v>
      </c>
      <c r="G11" s="146">
        <v>4</v>
      </c>
      <c r="H11" s="146" t="s">
        <v>12</v>
      </c>
      <c r="I11" s="146">
        <v>4</v>
      </c>
      <c r="J11" s="146" t="s">
        <v>12</v>
      </c>
      <c r="K11" s="146" t="s">
        <v>12</v>
      </c>
      <c r="L11" s="146" t="s">
        <v>12</v>
      </c>
      <c r="M11" s="146" t="s">
        <v>12</v>
      </c>
      <c r="N11" s="146" t="s">
        <v>12</v>
      </c>
      <c r="O11" s="146" t="s">
        <v>12</v>
      </c>
      <c r="P11" s="146" t="s">
        <v>12</v>
      </c>
      <c r="Q11" s="146" t="s">
        <v>12</v>
      </c>
      <c r="R11" s="146" t="s">
        <v>12</v>
      </c>
      <c r="S11" s="146" t="s">
        <v>12</v>
      </c>
      <c r="T11" s="146" t="s">
        <v>12</v>
      </c>
      <c r="U11" s="146" t="s">
        <v>12</v>
      </c>
      <c r="V11" s="146" t="s">
        <v>12</v>
      </c>
      <c r="W11" s="146">
        <v>1</v>
      </c>
      <c r="X11" s="146" t="s">
        <v>12</v>
      </c>
      <c r="Y11" s="146" t="s">
        <v>12</v>
      </c>
      <c r="Z11" s="147">
        <v>5</v>
      </c>
    </row>
    <row r="12" spans="1:26" ht="15" x14ac:dyDescent="0.2">
      <c r="A12" s="14">
        <v>6</v>
      </c>
      <c r="B12" s="139" t="s">
        <v>13</v>
      </c>
      <c r="C12" s="177">
        <v>507</v>
      </c>
      <c r="D12" s="146">
        <v>5</v>
      </c>
      <c r="E12" s="146">
        <v>1</v>
      </c>
      <c r="F12" s="146">
        <v>4</v>
      </c>
      <c r="G12" s="146">
        <v>1</v>
      </c>
      <c r="H12" s="146">
        <v>5</v>
      </c>
      <c r="I12" s="146">
        <v>3</v>
      </c>
      <c r="J12" s="146" t="s">
        <v>12</v>
      </c>
      <c r="K12" s="146" t="s">
        <v>12</v>
      </c>
      <c r="L12" s="146">
        <v>97</v>
      </c>
      <c r="M12" s="146">
        <v>170</v>
      </c>
      <c r="N12" s="146" t="s">
        <v>12</v>
      </c>
      <c r="O12" s="146" t="s">
        <v>12</v>
      </c>
      <c r="P12" s="146" t="s">
        <v>12</v>
      </c>
      <c r="Q12" s="146" t="s">
        <v>12</v>
      </c>
      <c r="R12" s="146">
        <v>14</v>
      </c>
      <c r="S12" s="146">
        <v>6</v>
      </c>
      <c r="T12" s="146">
        <v>46</v>
      </c>
      <c r="U12" s="146">
        <v>138</v>
      </c>
      <c r="V12" s="146">
        <v>2</v>
      </c>
      <c r="W12" s="146">
        <v>15</v>
      </c>
      <c r="X12" s="146" t="s">
        <v>12</v>
      </c>
      <c r="Y12" s="146" t="s">
        <v>12</v>
      </c>
      <c r="Z12" s="147">
        <v>6</v>
      </c>
    </row>
    <row r="13" spans="1:26" ht="15" x14ac:dyDescent="0.2">
      <c r="A13" s="14">
        <v>7</v>
      </c>
      <c r="B13" s="139" t="s">
        <v>14</v>
      </c>
      <c r="C13" s="177">
        <v>34</v>
      </c>
      <c r="D13" s="146">
        <v>16</v>
      </c>
      <c r="E13" s="146">
        <v>7</v>
      </c>
      <c r="F13" s="146" t="s">
        <v>12</v>
      </c>
      <c r="G13" s="146" t="s">
        <v>12</v>
      </c>
      <c r="H13" s="146" t="s">
        <v>12</v>
      </c>
      <c r="I13" s="146" t="s">
        <v>12</v>
      </c>
      <c r="J13" s="146" t="s">
        <v>12</v>
      </c>
      <c r="K13" s="146" t="s">
        <v>12</v>
      </c>
      <c r="L13" s="146" t="s">
        <v>12</v>
      </c>
      <c r="M13" s="146" t="s">
        <v>12</v>
      </c>
      <c r="N13" s="146" t="s">
        <v>12</v>
      </c>
      <c r="O13" s="146" t="s">
        <v>12</v>
      </c>
      <c r="P13" s="146" t="s">
        <v>12</v>
      </c>
      <c r="Q13" s="146" t="s">
        <v>12</v>
      </c>
      <c r="R13" s="146">
        <v>2</v>
      </c>
      <c r="S13" s="146" t="s">
        <v>12</v>
      </c>
      <c r="T13" s="146" t="s">
        <v>12</v>
      </c>
      <c r="U13" s="146" t="s">
        <v>12</v>
      </c>
      <c r="V13" s="146" t="s">
        <v>12</v>
      </c>
      <c r="W13" s="146">
        <v>9</v>
      </c>
      <c r="X13" s="146" t="s">
        <v>12</v>
      </c>
      <c r="Y13" s="146" t="s">
        <v>12</v>
      </c>
      <c r="Z13" s="147">
        <v>7</v>
      </c>
    </row>
    <row r="14" spans="1:26" ht="15" x14ac:dyDescent="0.2">
      <c r="A14" s="14">
        <v>8</v>
      </c>
      <c r="B14" s="139" t="s">
        <v>15</v>
      </c>
      <c r="C14" s="177">
        <v>124</v>
      </c>
      <c r="D14" s="146">
        <v>3</v>
      </c>
      <c r="E14" s="146">
        <v>9</v>
      </c>
      <c r="F14" s="146">
        <v>2</v>
      </c>
      <c r="G14" s="146">
        <v>6</v>
      </c>
      <c r="H14" s="146">
        <v>4</v>
      </c>
      <c r="I14" s="146">
        <v>18</v>
      </c>
      <c r="J14" s="146" t="s">
        <v>12</v>
      </c>
      <c r="K14" s="146">
        <v>6</v>
      </c>
      <c r="L14" s="146">
        <v>9</v>
      </c>
      <c r="M14" s="146">
        <v>33</v>
      </c>
      <c r="N14" s="146" t="s">
        <v>12</v>
      </c>
      <c r="O14" s="146" t="s">
        <v>12</v>
      </c>
      <c r="P14" s="146">
        <v>1</v>
      </c>
      <c r="Q14" s="146">
        <v>4</v>
      </c>
      <c r="R14" s="146">
        <v>1</v>
      </c>
      <c r="S14" s="146">
        <v>14</v>
      </c>
      <c r="T14" s="146" t="s">
        <v>12</v>
      </c>
      <c r="U14" s="146">
        <v>3</v>
      </c>
      <c r="V14" s="146" t="s">
        <v>12</v>
      </c>
      <c r="W14" s="146">
        <v>11</v>
      </c>
      <c r="X14" s="146" t="s">
        <v>12</v>
      </c>
      <c r="Y14" s="146" t="s">
        <v>12</v>
      </c>
      <c r="Z14" s="147">
        <v>8</v>
      </c>
    </row>
    <row r="15" spans="1:26" ht="15" x14ac:dyDescent="0.2">
      <c r="A15" s="14">
        <v>9</v>
      </c>
      <c r="B15" s="139" t="s">
        <v>16</v>
      </c>
      <c r="C15" s="177">
        <v>58</v>
      </c>
      <c r="D15" s="146" t="s">
        <v>12</v>
      </c>
      <c r="E15" s="146" t="s">
        <v>12</v>
      </c>
      <c r="F15" s="146" t="s">
        <v>12</v>
      </c>
      <c r="G15" s="146" t="s">
        <v>12</v>
      </c>
      <c r="H15" s="146" t="s">
        <v>12</v>
      </c>
      <c r="I15" s="146" t="s">
        <v>12</v>
      </c>
      <c r="J15" s="146" t="s">
        <v>12</v>
      </c>
      <c r="K15" s="146" t="s">
        <v>12</v>
      </c>
      <c r="L15" s="146" t="s">
        <v>12</v>
      </c>
      <c r="M15" s="146" t="s">
        <v>12</v>
      </c>
      <c r="N15" s="146" t="s">
        <v>12</v>
      </c>
      <c r="O15" s="146" t="s">
        <v>12</v>
      </c>
      <c r="P15" s="146" t="s">
        <v>12</v>
      </c>
      <c r="Q15" s="146" t="s">
        <v>12</v>
      </c>
      <c r="R15" s="146" t="s">
        <v>12</v>
      </c>
      <c r="S15" s="146" t="s">
        <v>12</v>
      </c>
      <c r="T15" s="146">
        <v>17</v>
      </c>
      <c r="U15" s="146">
        <v>41</v>
      </c>
      <c r="V15" s="146" t="s">
        <v>12</v>
      </c>
      <c r="W15" s="146" t="s">
        <v>12</v>
      </c>
      <c r="X15" s="146" t="s">
        <v>12</v>
      </c>
      <c r="Y15" s="146" t="s">
        <v>12</v>
      </c>
      <c r="Z15" s="147">
        <v>9</v>
      </c>
    </row>
    <row r="16" spans="1:26" ht="15" x14ac:dyDescent="0.2">
      <c r="A16" s="14">
        <v>10</v>
      </c>
      <c r="B16" s="139" t="s">
        <v>17</v>
      </c>
      <c r="C16" s="177">
        <v>168</v>
      </c>
      <c r="D16" s="146" t="s">
        <v>12</v>
      </c>
      <c r="E16" s="146" t="s">
        <v>12</v>
      </c>
      <c r="F16" s="146">
        <v>86</v>
      </c>
      <c r="G16" s="146">
        <v>56</v>
      </c>
      <c r="H16" s="146" t="s">
        <v>12</v>
      </c>
      <c r="I16" s="146" t="s">
        <v>12</v>
      </c>
      <c r="J16" s="146" t="s">
        <v>12</v>
      </c>
      <c r="K16" s="146" t="s">
        <v>12</v>
      </c>
      <c r="L16" s="146">
        <v>3</v>
      </c>
      <c r="M16" s="146">
        <v>7</v>
      </c>
      <c r="N16" s="146" t="s">
        <v>12</v>
      </c>
      <c r="O16" s="146" t="s">
        <v>12</v>
      </c>
      <c r="P16" s="146">
        <v>4</v>
      </c>
      <c r="Q16" s="146">
        <v>11</v>
      </c>
      <c r="R16" s="146" t="s">
        <v>12</v>
      </c>
      <c r="S16" s="146">
        <v>1</v>
      </c>
      <c r="T16" s="146" t="s">
        <v>12</v>
      </c>
      <c r="U16" s="146" t="s">
        <v>12</v>
      </c>
      <c r="V16" s="146" t="s">
        <v>12</v>
      </c>
      <c r="W16" s="146" t="s">
        <v>12</v>
      </c>
      <c r="X16" s="146" t="s">
        <v>12</v>
      </c>
      <c r="Y16" s="146" t="s">
        <v>12</v>
      </c>
      <c r="Z16" s="147">
        <v>10</v>
      </c>
    </row>
    <row r="17" spans="1:26" ht="15" x14ac:dyDescent="0.2">
      <c r="A17" s="14">
        <v>11</v>
      </c>
      <c r="B17" s="139" t="s">
        <v>18</v>
      </c>
      <c r="C17" s="177">
        <v>467</v>
      </c>
      <c r="D17" s="146">
        <v>24</v>
      </c>
      <c r="E17" s="146">
        <v>119</v>
      </c>
      <c r="F17" s="146" t="s">
        <v>12</v>
      </c>
      <c r="G17" s="146">
        <v>10</v>
      </c>
      <c r="H17" s="146">
        <v>49</v>
      </c>
      <c r="I17" s="146">
        <v>133</v>
      </c>
      <c r="J17" s="146" t="s">
        <v>12</v>
      </c>
      <c r="K17" s="146">
        <v>1</v>
      </c>
      <c r="L17" s="146">
        <v>2</v>
      </c>
      <c r="M17" s="146">
        <v>24</v>
      </c>
      <c r="N17" s="146" t="s">
        <v>12</v>
      </c>
      <c r="O17" s="146" t="s">
        <v>12</v>
      </c>
      <c r="P17" s="146" t="s">
        <v>12</v>
      </c>
      <c r="Q17" s="146" t="s">
        <v>12</v>
      </c>
      <c r="R17" s="146">
        <v>3</v>
      </c>
      <c r="S17" s="146">
        <v>2</v>
      </c>
      <c r="T17" s="146">
        <v>9</v>
      </c>
      <c r="U17" s="146">
        <v>53</v>
      </c>
      <c r="V17" s="146">
        <v>4</v>
      </c>
      <c r="W17" s="146">
        <v>32</v>
      </c>
      <c r="X17" s="146" t="s">
        <v>12</v>
      </c>
      <c r="Y17" s="146">
        <v>2</v>
      </c>
      <c r="Z17" s="147">
        <v>11</v>
      </c>
    </row>
    <row r="18" spans="1:26" ht="15" x14ac:dyDescent="0.2">
      <c r="A18" s="14">
        <v>12</v>
      </c>
      <c r="B18" s="139" t="s">
        <v>19</v>
      </c>
      <c r="C18" s="177">
        <v>400</v>
      </c>
      <c r="D18" s="146" t="s">
        <v>12</v>
      </c>
      <c r="E18" s="146">
        <v>4</v>
      </c>
      <c r="F18" s="146">
        <v>1</v>
      </c>
      <c r="G18" s="146">
        <v>14</v>
      </c>
      <c r="H18" s="146">
        <v>91</v>
      </c>
      <c r="I18" s="146">
        <v>218</v>
      </c>
      <c r="J18" s="146" t="s">
        <v>12</v>
      </c>
      <c r="K18" s="146" t="s">
        <v>12</v>
      </c>
      <c r="L18" s="146">
        <v>16</v>
      </c>
      <c r="M18" s="146">
        <v>19</v>
      </c>
      <c r="N18" s="146" t="s">
        <v>12</v>
      </c>
      <c r="O18" s="146" t="s">
        <v>12</v>
      </c>
      <c r="P18" s="146" t="s">
        <v>12</v>
      </c>
      <c r="Q18" s="146">
        <v>1</v>
      </c>
      <c r="R18" s="146">
        <v>5</v>
      </c>
      <c r="S18" s="146">
        <v>28</v>
      </c>
      <c r="T18" s="146" t="s">
        <v>12</v>
      </c>
      <c r="U18" s="146" t="s">
        <v>12</v>
      </c>
      <c r="V18" s="146">
        <v>1</v>
      </c>
      <c r="W18" s="146">
        <v>2</v>
      </c>
      <c r="X18" s="146" t="s">
        <v>12</v>
      </c>
      <c r="Y18" s="146" t="s">
        <v>12</v>
      </c>
      <c r="Z18" s="147">
        <v>12</v>
      </c>
    </row>
    <row r="19" spans="1:26" ht="15" x14ac:dyDescent="0.2">
      <c r="A19" s="14">
        <v>13</v>
      </c>
      <c r="B19" s="139" t="s">
        <v>20</v>
      </c>
      <c r="C19" s="177">
        <v>51</v>
      </c>
      <c r="D19" s="146" t="s">
        <v>12</v>
      </c>
      <c r="E19" s="146" t="s">
        <v>12</v>
      </c>
      <c r="F19" s="146" t="s">
        <v>12</v>
      </c>
      <c r="G19" s="146">
        <v>1</v>
      </c>
      <c r="H19" s="146" t="s">
        <v>12</v>
      </c>
      <c r="I19" s="146" t="s">
        <v>12</v>
      </c>
      <c r="J19" s="146" t="s">
        <v>12</v>
      </c>
      <c r="K19" s="146" t="s">
        <v>12</v>
      </c>
      <c r="L19" s="146">
        <v>22</v>
      </c>
      <c r="M19" s="146">
        <v>20</v>
      </c>
      <c r="N19" s="146" t="s">
        <v>12</v>
      </c>
      <c r="O19" s="146" t="s">
        <v>12</v>
      </c>
      <c r="P19" s="146" t="s">
        <v>12</v>
      </c>
      <c r="Q19" s="146" t="s">
        <v>12</v>
      </c>
      <c r="R19" s="146">
        <v>3</v>
      </c>
      <c r="S19" s="146">
        <v>5</v>
      </c>
      <c r="T19" s="146" t="s">
        <v>12</v>
      </c>
      <c r="U19" s="146" t="s">
        <v>12</v>
      </c>
      <c r="V19" s="146" t="s">
        <v>12</v>
      </c>
      <c r="W19" s="146" t="s">
        <v>12</v>
      </c>
      <c r="X19" s="146" t="s">
        <v>12</v>
      </c>
      <c r="Y19" s="146" t="s">
        <v>12</v>
      </c>
      <c r="Z19" s="147">
        <v>13</v>
      </c>
    </row>
    <row r="20" spans="1:26" ht="15" x14ac:dyDescent="0.2">
      <c r="A20" s="14">
        <v>14</v>
      </c>
      <c r="B20" s="139" t="s">
        <v>21</v>
      </c>
      <c r="C20" s="177">
        <v>1211</v>
      </c>
      <c r="D20" s="146" t="s">
        <v>12</v>
      </c>
      <c r="E20" s="146" t="s">
        <v>12</v>
      </c>
      <c r="F20" s="146">
        <v>1</v>
      </c>
      <c r="G20" s="146">
        <v>8</v>
      </c>
      <c r="H20" s="146">
        <v>45</v>
      </c>
      <c r="I20" s="146">
        <v>188</v>
      </c>
      <c r="J20" s="146">
        <v>2</v>
      </c>
      <c r="K20" s="146">
        <v>7</v>
      </c>
      <c r="L20" s="146">
        <v>195</v>
      </c>
      <c r="M20" s="146">
        <v>579</v>
      </c>
      <c r="N20" s="146" t="s">
        <v>12</v>
      </c>
      <c r="O20" s="146" t="s">
        <v>12</v>
      </c>
      <c r="P20" s="146">
        <v>47</v>
      </c>
      <c r="Q20" s="146">
        <v>98</v>
      </c>
      <c r="R20" s="146">
        <v>5</v>
      </c>
      <c r="S20" s="146">
        <v>29</v>
      </c>
      <c r="T20" s="146" t="s">
        <v>12</v>
      </c>
      <c r="U20" s="146" t="s">
        <v>12</v>
      </c>
      <c r="V20" s="146">
        <v>2</v>
      </c>
      <c r="W20" s="146">
        <v>5</v>
      </c>
      <c r="X20" s="146" t="s">
        <v>12</v>
      </c>
      <c r="Y20" s="146" t="s">
        <v>12</v>
      </c>
      <c r="Z20" s="147">
        <v>14</v>
      </c>
    </row>
    <row r="21" spans="1:26" ht="15" x14ac:dyDescent="0.2">
      <c r="A21" s="14">
        <v>15</v>
      </c>
      <c r="B21" s="139" t="s">
        <v>22</v>
      </c>
      <c r="C21" s="177">
        <v>777</v>
      </c>
      <c r="D21" s="146" t="s">
        <v>12</v>
      </c>
      <c r="E21" s="146" t="s">
        <v>12</v>
      </c>
      <c r="F21" s="146" t="s">
        <v>12</v>
      </c>
      <c r="G21" s="146">
        <v>3</v>
      </c>
      <c r="H21" s="146" t="s">
        <v>12</v>
      </c>
      <c r="I21" s="146" t="s">
        <v>12</v>
      </c>
      <c r="J21" s="146" t="s">
        <v>12</v>
      </c>
      <c r="K21" s="146" t="s">
        <v>12</v>
      </c>
      <c r="L21" s="146" t="s">
        <v>12</v>
      </c>
      <c r="M21" s="146" t="s">
        <v>12</v>
      </c>
      <c r="N21" s="146" t="s">
        <v>12</v>
      </c>
      <c r="O21" s="146" t="s">
        <v>12</v>
      </c>
      <c r="P21" s="146">
        <v>112</v>
      </c>
      <c r="Q21" s="146">
        <v>639</v>
      </c>
      <c r="R21" s="146">
        <v>1</v>
      </c>
      <c r="S21" s="146">
        <v>12</v>
      </c>
      <c r="T21" s="146" t="s">
        <v>12</v>
      </c>
      <c r="U21" s="146" t="s">
        <v>12</v>
      </c>
      <c r="V21" s="146">
        <v>2</v>
      </c>
      <c r="W21" s="146">
        <v>8</v>
      </c>
      <c r="X21" s="146" t="s">
        <v>12</v>
      </c>
      <c r="Y21" s="146" t="s">
        <v>12</v>
      </c>
      <c r="Z21" s="147">
        <v>15</v>
      </c>
    </row>
    <row r="22" spans="1:26" ht="15" x14ac:dyDescent="0.2">
      <c r="A22" s="14">
        <v>16</v>
      </c>
      <c r="B22" s="139" t="s">
        <v>23</v>
      </c>
      <c r="C22" s="177">
        <v>432</v>
      </c>
      <c r="D22" s="146">
        <v>12</v>
      </c>
      <c r="E22" s="146">
        <v>45</v>
      </c>
      <c r="F22" s="146">
        <v>4</v>
      </c>
      <c r="G22" s="146">
        <v>6</v>
      </c>
      <c r="H22" s="146">
        <v>4</v>
      </c>
      <c r="I22" s="146">
        <v>12</v>
      </c>
      <c r="J22" s="146" t="s">
        <v>12</v>
      </c>
      <c r="K22" s="146" t="s">
        <v>12</v>
      </c>
      <c r="L22" s="146">
        <v>144</v>
      </c>
      <c r="M22" s="146">
        <v>178</v>
      </c>
      <c r="N22" s="146" t="s">
        <v>12</v>
      </c>
      <c r="O22" s="146" t="s">
        <v>12</v>
      </c>
      <c r="P22" s="146" t="s">
        <v>12</v>
      </c>
      <c r="Q22" s="146">
        <v>4</v>
      </c>
      <c r="R22" s="146">
        <v>5</v>
      </c>
      <c r="S22" s="146">
        <v>11</v>
      </c>
      <c r="T22" s="146" t="s">
        <v>12</v>
      </c>
      <c r="U22" s="146" t="s">
        <v>12</v>
      </c>
      <c r="V22" s="146">
        <v>1</v>
      </c>
      <c r="W22" s="146">
        <v>4</v>
      </c>
      <c r="X22" s="146" t="s">
        <v>12</v>
      </c>
      <c r="Y22" s="146">
        <v>2</v>
      </c>
      <c r="Z22" s="147">
        <v>16</v>
      </c>
    </row>
    <row r="23" spans="1:26" ht="15" x14ac:dyDescent="0.2">
      <c r="A23" s="14">
        <v>17</v>
      </c>
      <c r="B23" s="139" t="s">
        <v>24</v>
      </c>
      <c r="C23" s="177">
        <v>84</v>
      </c>
      <c r="D23" s="146">
        <v>4</v>
      </c>
      <c r="E23" s="146">
        <v>2</v>
      </c>
      <c r="F23" s="146" t="s">
        <v>12</v>
      </c>
      <c r="G23" s="146">
        <v>4</v>
      </c>
      <c r="H23" s="146" t="s">
        <v>12</v>
      </c>
      <c r="I23" s="146" t="s">
        <v>12</v>
      </c>
      <c r="J23" s="146" t="s">
        <v>12</v>
      </c>
      <c r="K23" s="146">
        <v>1</v>
      </c>
      <c r="L23" s="146">
        <v>8</v>
      </c>
      <c r="M23" s="146">
        <v>40</v>
      </c>
      <c r="N23" s="146" t="s">
        <v>12</v>
      </c>
      <c r="O23" s="146" t="s">
        <v>12</v>
      </c>
      <c r="P23" s="146">
        <v>2</v>
      </c>
      <c r="Q23" s="146">
        <v>19</v>
      </c>
      <c r="R23" s="146" t="s">
        <v>12</v>
      </c>
      <c r="S23" s="146" t="s">
        <v>12</v>
      </c>
      <c r="T23" s="146" t="s">
        <v>12</v>
      </c>
      <c r="U23" s="146">
        <v>1</v>
      </c>
      <c r="V23" s="146">
        <v>1</v>
      </c>
      <c r="W23" s="146">
        <v>2</v>
      </c>
      <c r="X23" s="146" t="s">
        <v>12</v>
      </c>
      <c r="Y23" s="146" t="s">
        <v>12</v>
      </c>
      <c r="Z23" s="147">
        <v>17</v>
      </c>
    </row>
    <row r="24" spans="1:26" ht="15" x14ac:dyDescent="0.2">
      <c r="A24" s="14">
        <v>18</v>
      </c>
      <c r="B24" s="139" t="s">
        <v>25</v>
      </c>
      <c r="C24" s="177">
        <v>857</v>
      </c>
      <c r="D24" s="146">
        <v>17</v>
      </c>
      <c r="E24" s="146">
        <v>117</v>
      </c>
      <c r="F24" s="146">
        <v>11</v>
      </c>
      <c r="G24" s="146">
        <v>116</v>
      </c>
      <c r="H24" s="146">
        <v>8</v>
      </c>
      <c r="I24" s="146">
        <v>94</v>
      </c>
      <c r="J24" s="146" t="s">
        <v>12</v>
      </c>
      <c r="K24" s="146">
        <v>34</v>
      </c>
      <c r="L24" s="146">
        <v>8</v>
      </c>
      <c r="M24" s="146">
        <v>192</v>
      </c>
      <c r="N24" s="146" t="s">
        <v>12</v>
      </c>
      <c r="O24" s="146" t="s">
        <v>12</v>
      </c>
      <c r="P24" s="146">
        <v>1</v>
      </c>
      <c r="Q24" s="146">
        <v>41</v>
      </c>
      <c r="R24" s="146">
        <v>2</v>
      </c>
      <c r="S24" s="146">
        <v>27</v>
      </c>
      <c r="T24" s="146">
        <v>9</v>
      </c>
      <c r="U24" s="146">
        <v>146</v>
      </c>
      <c r="V24" s="146">
        <v>2</v>
      </c>
      <c r="W24" s="146">
        <v>31</v>
      </c>
      <c r="X24" s="146" t="s">
        <v>12</v>
      </c>
      <c r="Y24" s="146">
        <v>1</v>
      </c>
      <c r="Z24" s="147">
        <v>18</v>
      </c>
    </row>
    <row r="25" spans="1:26" ht="15" x14ac:dyDescent="0.2">
      <c r="A25" s="14">
        <v>19</v>
      </c>
      <c r="B25" s="139" t="s">
        <v>26</v>
      </c>
      <c r="C25" s="176">
        <v>7233</v>
      </c>
      <c r="D25" s="141">
        <v>1431</v>
      </c>
      <c r="E25" s="141">
        <v>1664</v>
      </c>
      <c r="F25" s="141">
        <v>419</v>
      </c>
      <c r="G25" s="141">
        <v>434</v>
      </c>
      <c r="H25" s="141">
        <v>311</v>
      </c>
      <c r="I25" s="141">
        <v>313</v>
      </c>
      <c r="J25" s="141">
        <v>52</v>
      </c>
      <c r="K25" s="141">
        <v>43</v>
      </c>
      <c r="L25" s="141">
        <v>567</v>
      </c>
      <c r="M25" s="141">
        <v>626</v>
      </c>
      <c r="N25" s="141">
        <v>3</v>
      </c>
      <c r="O25" s="141">
        <v>3</v>
      </c>
      <c r="P25" s="141">
        <v>193</v>
      </c>
      <c r="Q25" s="141">
        <v>169</v>
      </c>
      <c r="R25" s="141">
        <v>100</v>
      </c>
      <c r="S25" s="141">
        <v>144</v>
      </c>
      <c r="T25" s="141">
        <v>159</v>
      </c>
      <c r="U25" s="141">
        <v>323</v>
      </c>
      <c r="V25" s="141">
        <v>126</v>
      </c>
      <c r="W25" s="141">
        <v>145</v>
      </c>
      <c r="X25" s="141">
        <v>4</v>
      </c>
      <c r="Y25" s="141">
        <v>4</v>
      </c>
      <c r="Z25" s="147">
        <v>19</v>
      </c>
    </row>
    <row r="26" spans="1:26" ht="15" x14ac:dyDescent="0.2">
      <c r="A26" s="14">
        <v>20</v>
      </c>
      <c r="B26" s="139" t="s">
        <v>27</v>
      </c>
      <c r="C26" s="177">
        <v>1062</v>
      </c>
      <c r="D26" s="146">
        <v>139</v>
      </c>
      <c r="E26" s="146">
        <v>118</v>
      </c>
      <c r="F26" s="146">
        <v>89</v>
      </c>
      <c r="G26" s="146">
        <v>138</v>
      </c>
      <c r="H26" s="146">
        <v>53</v>
      </c>
      <c r="I26" s="146">
        <v>47</v>
      </c>
      <c r="J26" s="146">
        <v>3</v>
      </c>
      <c r="K26" s="146">
        <v>4</v>
      </c>
      <c r="L26" s="146">
        <v>116</v>
      </c>
      <c r="M26" s="146">
        <v>157</v>
      </c>
      <c r="N26" s="146" t="s">
        <v>12</v>
      </c>
      <c r="O26" s="146" t="s">
        <v>12</v>
      </c>
      <c r="P26" s="146">
        <v>18</v>
      </c>
      <c r="Q26" s="146">
        <v>11</v>
      </c>
      <c r="R26" s="146">
        <v>13</v>
      </c>
      <c r="S26" s="146">
        <v>29</v>
      </c>
      <c r="T26" s="146">
        <v>29</v>
      </c>
      <c r="U26" s="146">
        <v>51</v>
      </c>
      <c r="V26" s="146">
        <v>21</v>
      </c>
      <c r="W26" s="146">
        <v>25</v>
      </c>
      <c r="X26" s="146" t="s">
        <v>12</v>
      </c>
      <c r="Y26" s="146">
        <v>1</v>
      </c>
      <c r="Z26" s="147">
        <v>20</v>
      </c>
    </row>
    <row r="27" spans="1:26" ht="15" x14ac:dyDescent="0.2">
      <c r="A27" s="14">
        <v>21</v>
      </c>
      <c r="B27" s="139" t="s">
        <v>28</v>
      </c>
      <c r="C27" s="177">
        <v>257</v>
      </c>
      <c r="D27" s="146">
        <v>18</v>
      </c>
      <c r="E27" s="146">
        <v>38</v>
      </c>
      <c r="F27" s="146" t="s">
        <v>12</v>
      </c>
      <c r="G27" s="146">
        <v>7</v>
      </c>
      <c r="H27" s="146">
        <v>6</v>
      </c>
      <c r="I27" s="146">
        <v>53</v>
      </c>
      <c r="J27" s="146" t="s">
        <v>12</v>
      </c>
      <c r="K27" s="146">
        <v>5</v>
      </c>
      <c r="L27" s="146">
        <v>23</v>
      </c>
      <c r="M27" s="146">
        <v>61</v>
      </c>
      <c r="N27" s="146" t="s">
        <v>12</v>
      </c>
      <c r="O27" s="146" t="s">
        <v>12</v>
      </c>
      <c r="P27" s="146">
        <v>4</v>
      </c>
      <c r="Q27" s="146">
        <v>13</v>
      </c>
      <c r="R27" s="146">
        <v>9</v>
      </c>
      <c r="S27" s="146">
        <v>15</v>
      </c>
      <c r="T27" s="146" t="s">
        <v>12</v>
      </c>
      <c r="U27" s="146" t="s">
        <v>12</v>
      </c>
      <c r="V27" s="146">
        <v>2</v>
      </c>
      <c r="W27" s="146">
        <v>3</v>
      </c>
      <c r="X27" s="146" t="s">
        <v>12</v>
      </c>
      <c r="Y27" s="146" t="s">
        <v>12</v>
      </c>
      <c r="Z27" s="147">
        <v>21</v>
      </c>
    </row>
    <row r="28" spans="1:26" ht="15" x14ac:dyDescent="0.2">
      <c r="A28" s="14">
        <v>22</v>
      </c>
      <c r="B28" s="139" t="s">
        <v>29</v>
      </c>
      <c r="C28" s="177">
        <v>246</v>
      </c>
      <c r="D28" s="146">
        <v>48</v>
      </c>
      <c r="E28" s="146">
        <v>21</v>
      </c>
      <c r="F28" s="146">
        <v>19</v>
      </c>
      <c r="G28" s="146">
        <v>9</v>
      </c>
      <c r="H28" s="146">
        <v>11</v>
      </c>
      <c r="I28" s="146">
        <v>3</v>
      </c>
      <c r="J28" s="146">
        <v>16</v>
      </c>
      <c r="K28" s="146">
        <v>10</v>
      </c>
      <c r="L28" s="146">
        <v>17</v>
      </c>
      <c r="M28" s="146">
        <v>17</v>
      </c>
      <c r="N28" s="146" t="s">
        <v>12</v>
      </c>
      <c r="O28" s="146" t="s">
        <v>12</v>
      </c>
      <c r="P28" s="146">
        <v>26</v>
      </c>
      <c r="Q28" s="146">
        <v>17</v>
      </c>
      <c r="R28" s="146">
        <v>1</v>
      </c>
      <c r="S28" s="146">
        <v>3</v>
      </c>
      <c r="T28" s="146">
        <v>10</v>
      </c>
      <c r="U28" s="146">
        <v>5</v>
      </c>
      <c r="V28" s="146">
        <v>6</v>
      </c>
      <c r="W28" s="146">
        <v>7</v>
      </c>
      <c r="X28" s="146" t="s">
        <v>12</v>
      </c>
      <c r="Y28" s="146" t="s">
        <v>12</v>
      </c>
      <c r="Z28" s="147">
        <v>22</v>
      </c>
    </row>
    <row r="29" spans="1:26" ht="15" x14ac:dyDescent="0.2">
      <c r="A29" s="14">
        <v>23</v>
      </c>
      <c r="B29" s="139" t="s">
        <v>30</v>
      </c>
      <c r="C29" s="177">
        <v>51</v>
      </c>
      <c r="D29" s="146" t="s">
        <v>12</v>
      </c>
      <c r="E29" s="146">
        <v>2</v>
      </c>
      <c r="F29" s="146">
        <v>13</v>
      </c>
      <c r="G29" s="146">
        <v>16</v>
      </c>
      <c r="H29" s="146" t="s">
        <v>12</v>
      </c>
      <c r="I29" s="146" t="s">
        <v>12</v>
      </c>
      <c r="J29" s="146" t="s">
        <v>12</v>
      </c>
      <c r="K29" s="146" t="s">
        <v>12</v>
      </c>
      <c r="L29" s="146">
        <v>10</v>
      </c>
      <c r="M29" s="146">
        <v>10</v>
      </c>
      <c r="N29" s="146" t="s">
        <v>12</v>
      </c>
      <c r="O29" s="146" t="s">
        <v>12</v>
      </c>
      <c r="P29" s="146" t="s">
        <v>12</v>
      </c>
      <c r="Q29" s="146" t="s">
        <v>12</v>
      </c>
      <c r="R29" s="146" t="s">
        <v>12</v>
      </c>
      <c r="S29" s="146" t="s">
        <v>12</v>
      </c>
      <c r="T29" s="146" t="s">
        <v>12</v>
      </c>
      <c r="U29" s="146" t="s">
        <v>12</v>
      </c>
      <c r="V29" s="146" t="s">
        <v>12</v>
      </c>
      <c r="W29" s="146" t="s">
        <v>12</v>
      </c>
      <c r="X29" s="146" t="s">
        <v>12</v>
      </c>
      <c r="Y29" s="146" t="s">
        <v>12</v>
      </c>
      <c r="Z29" s="147">
        <v>23</v>
      </c>
    </row>
    <row r="30" spans="1:26" ht="15" x14ac:dyDescent="0.2">
      <c r="A30" s="14">
        <v>24</v>
      </c>
      <c r="B30" s="139" t="s">
        <v>31</v>
      </c>
      <c r="C30" s="177">
        <v>67</v>
      </c>
      <c r="D30" s="146">
        <v>14</v>
      </c>
      <c r="E30" s="146">
        <v>48</v>
      </c>
      <c r="F30" s="146" t="s">
        <v>12</v>
      </c>
      <c r="G30" s="146" t="s">
        <v>12</v>
      </c>
      <c r="H30" s="146" t="s">
        <v>12</v>
      </c>
      <c r="I30" s="146">
        <v>1</v>
      </c>
      <c r="J30" s="146" t="s">
        <v>12</v>
      </c>
      <c r="K30" s="146" t="s">
        <v>12</v>
      </c>
      <c r="L30" s="146">
        <v>2</v>
      </c>
      <c r="M30" s="146">
        <v>2</v>
      </c>
      <c r="N30" s="146" t="s">
        <v>12</v>
      </c>
      <c r="O30" s="146" t="s">
        <v>12</v>
      </c>
      <c r="P30" s="146" t="s">
        <v>12</v>
      </c>
      <c r="Q30" s="146" t="s">
        <v>12</v>
      </c>
      <c r="R30" s="146" t="s">
        <v>12</v>
      </c>
      <c r="S30" s="146" t="s">
        <v>12</v>
      </c>
      <c r="T30" s="146" t="s">
        <v>12</v>
      </c>
      <c r="U30" s="146" t="s">
        <v>12</v>
      </c>
      <c r="V30" s="146" t="s">
        <v>12</v>
      </c>
      <c r="W30" s="146" t="s">
        <v>12</v>
      </c>
      <c r="X30" s="146" t="s">
        <v>12</v>
      </c>
      <c r="Y30" s="146" t="s">
        <v>12</v>
      </c>
      <c r="Z30" s="147">
        <v>24</v>
      </c>
    </row>
    <row r="31" spans="1:26" ht="15" x14ac:dyDescent="0.2">
      <c r="A31" s="14">
        <v>25</v>
      </c>
      <c r="B31" s="139" t="s">
        <v>32</v>
      </c>
      <c r="C31" s="177">
        <v>172</v>
      </c>
      <c r="D31" s="146">
        <v>23</v>
      </c>
      <c r="E31" s="146">
        <v>59</v>
      </c>
      <c r="F31" s="146">
        <v>3</v>
      </c>
      <c r="G31" s="146">
        <v>6</v>
      </c>
      <c r="H31" s="146">
        <v>5</v>
      </c>
      <c r="I31" s="146">
        <v>32</v>
      </c>
      <c r="J31" s="146" t="s">
        <v>12</v>
      </c>
      <c r="K31" s="146" t="s">
        <v>12</v>
      </c>
      <c r="L31" s="146">
        <v>4</v>
      </c>
      <c r="M31" s="146">
        <v>13</v>
      </c>
      <c r="N31" s="146">
        <v>1</v>
      </c>
      <c r="O31" s="146" t="s">
        <v>12</v>
      </c>
      <c r="P31" s="146">
        <v>1</v>
      </c>
      <c r="Q31" s="146" t="s">
        <v>12</v>
      </c>
      <c r="R31" s="146">
        <v>2</v>
      </c>
      <c r="S31" s="146">
        <v>6</v>
      </c>
      <c r="T31" s="146" t="s">
        <v>12</v>
      </c>
      <c r="U31" s="146">
        <v>2</v>
      </c>
      <c r="V31" s="146">
        <v>1</v>
      </c>
      <c r="W31" s="146">
        <v>12</v>
      </c>
      <c r="X31" s="146">
        <v>1</v>
      </c>
      <c r="Y31" s="146">
        <v>1</v>
      </c>
      <c r="Z31" s="147">
        <v>25</v>
      </c>
    </row>
    <row r="32" spans="1:26" ht="15" x14ac:dyDescent="0.2">
      <c r="A32" s="14">
        <v>26</v>
      </c>
      <c r="B32" s="139" t="s">
        <v>33</v>
      </c>
      <c r="C32" s="177">
        <v>1749</v>
      </c>
      <c r="D32" s="146">
        <v>393</v>
      </c>
      <c r="E32" s="146">
        <v>619</v>
      </c>
      <c r="F32" s="146">
        <v>97</v>
      </c>
      <c r="G32" s="146">
        <v>143</v>
      </c>
      <c r="H32" s="146">
        <v>42</v>
      </c>
      <c r="I32" s="146">
        <v>89</v>
      </c>
      <c r="J32" s="146" t="s">
        <v>12</v>
      </c>
      <c r="K32" s="146">
        <v>4</v>
      </c>
      <c r="L32" s="146">
        <v>23</v>
      </c>
      <c r="M32" s="146">
        <v>90</v>
      </c>
      <c r="N32" s="146" t="s">
        <v>12</v>
      </c>
      <c r="O32" s="146">
        <v>3</v>
      </c>
      <c r="P32" s="146">
        <v>2</v>
      </c>
      <c r="Q32" s="146">
        <v>6</v>
      </c>
      <c r="R32" s="146">
        <v>3</v>
      </c>
      <c r="S32" s="146">
        <v>5</v>
      </c>
      <c r="T32" s="146">
        <v>49</v>
      </c>
      <c r="U32" s="146">
        <v>127</v>
      </c>
      <c r="V32" s="146">
        <v>23</v>
      </c>
      <c r="W32" s="146">
        <v>31</v>
      </c>
      <c r="X32" s="146" t="s">
        <v>12</v>
      </c>
      <c r="Y32" s="146" t="s">
        <v>12</v>
      </c>
      <c r="Z32" s="147">
        <v>26</v>
      </c>
    </row>
    <row r="33" spans="1:26" ht="15" x14ac:dyDescent="0.2">
      <c r="A33" s="14">
        <v>27</v>
      </c>
      <c r="B33" s="139" t="s">
        <v>34</v>
      </c>
      <c r="C33" s="177">
        <v>31</v>
      </c>
      <c r="D33" s="146">
        <v>13</v>
      </c>
      <c r="E33" s="146">
        <v>7</v>
      </c>
      <c r="F33" s="146" t="s">
        <v>12</v>
      </c>
      <c r="G33" s="146" t="s">
        <v>12</v>
      </c>
      <c r="H33" s="146">
        <v>1</v>
      </c>
      <c r="I33" s="146">
        <v>3</v>
      </c>
      <c r="J33" s="146" t="s">
        <v>12</v>
      </c>
      <c r="K33" s="146" t="s">
        <v>12</v>
      </c>
      <c r="L33" s="146">
        <v>1</v>
      </c>
      <c r="M33" s="146">
        <v>1</v>
      </c>
      <c r="N33" s="146" t="s">
        <v>12</v>
      </c>
      <c r="O33" s="146" t="s">
        <v>12</v>
      </c>
      <c r="P33" s="146" t="s">
        <v>12</v>
      </c>
      <c r="Q33" s="146">
        <v>1</v>
      </c>
      <c r="R33" s="146" t="s">
        <v>12</v>
      </c>
      <c r="S33" s="146" t="s">
        <v>12</v>
      </c>
      <c r="T33" s="146">
        <v>3</v>
      </c>
      <c r="U33" s="146" t="s">
        <v>12</v>
      </c>
      <c r="V33" s="146">
        <v>1</v>
      </c>
      <c r="W33" s="146" t="s">
        <v>12</v>
      </c>
      <c r="X33" s="146" t="s">
        <v>12</v>
      </c>
      <c r="Y33" s="146" t="s">
        <v>12</v>
      </c>
      <c r="Z33" s="147">
        <v>27</v>
      </c>
    </row>
    <row r="34" spans="1:26" ht="15" x14ac:dyDescent="0.2">
      <c r="A34" s="14">
        <v>28</v>
      </c>
      <c r="B34" s="139" t="s">
        <v>35</v>
      </c>
      <c r="C34" s="177">
        <v>849</v>
      </c>
      <c r="D34" s="146">
        <v>262</v>
      </c>
      <c r="E34" s="146">
        <v>234</v>
      </c>
      <c r="F34" s="146">
        <v>35</v>
      </c>
      <c r="G34" s="146">
        <v>18</v>
      </c>
      <c r="H34" s="146">
        <v>17</v>
      </c>
      <c r="I34" s="146">
        <v>11</v>
      </c>
      <c r="J34" s="146">
        <v>2</v>
      </c>
      <c r="K34" s="146">
        <v>2</v>
      </c>
      <c r="L34" s="146">
        <v>45</v>
      </c>
      <c r="M34" s="146">
        <v>38</v>
      </c>
      <c r="N34" s="146" t="s">
        <v>12</v>
      </c>
      <c r="O34" s="146" t="s">
        <v>12</v>
      </c>
      <c r="P34" s="146">
        <v>1</v>
      </c>
      <c r="Q34" s="146">
        <v>2</v>
      </c>
      <c r="R34" s="146" t="s">
        <v>12</v>
      </c>
      <c r="S34" s="146" t="s">
        <v>12</v>
      </c>
      <c r="T34" s="146">
        <v>48</v>
      </c>
      <c r="U34" s="146">
        <v>121</v>
      </c>
      <c r="V34" s="146">
        <v>5</v>
      </c>
      <c r="W34" s="146">
        <v>8</v>
      </c>
      <c r="X34" s="146" t="s">
        <v>12</v>
      </c>
      <c r="Y34" s="146" t="s">
        <v>12</v>
      </c>
      <c r="Z34" s="147">
        <v>28</v>
      </c>
    </row>
    <row r="35" spans="1:26" ht="15" x14ac:dyDescent="0.2">
      <c r="A35" s="14">
        <v>29</v>
      </c>
      <c r="B35" s="139" t="s">
        <v>36</v>
      </c>
      <c r="C35" s="177">
        <v>208</v>
      </c>
      <c r="D35" s="146">
        <v>25</v>
      </c>
      <c r="E35" s="146">
        <v>50</v>
      </c>
      <c r="F35" s="146">
        <v>8</v>
      </c>
      <c r="G35" s="146">
        <v>27</v>
      </c>
      <c r="H35" s="146">
        <v>3</v>
      </c>
      <c r="I35" s="146">
        <v>9</v>
      </c>
      <c r="J35" s="146" t="s">
        <v>12</v>
      </c>
      <c r="K35" s="146">
        <v>1</v>
      </c>
      <c r="L35" s="146">
        <v>11</v>
      </c>
      <c r="M35" s="146">
        <v>38</v>
      </c>
      <c r="N35" s="146" t="s">
        <v>12</v>
      </c>
      <c r="O35" s="146" t="s">
        <v>12</v>
      </c>
      <c r="P35" s="146">
        <v>2</v>
      </c>
      <c r="Q35" s="146">
        <v>2</v>
      </c>
      <c r="R35" s="146">
        <v>4</v>
      </c>
      <c r="S35" s="146">
        <v>6</v>
      </c>
      <c r="T35" s="146">
        <v>2</v>
      </c>
      <c r="U35" s="146">
        <v>2</v>
      </c>
      <c r="V35" s="146">
        <v>7</v>
      </c>
      <c r="W35" s="146">
        <v>10</v>
      </c>
      <c r="X35" s="146" t="s">
        <v>12</v>
      </c>
      <c r="Y35" s="146">
        <v>1</v>
      </c>
      <c r="Z35" s="147">
        <v>29</v>
      </c>
    </row>
    <row r="36" spans="1:26" ht="15" x14ac:dyDescent="0.2">
      <c r="A36" s="14">
        <v>30</v>
      </c>
      <c r="B36" s="139" t="s">
        <v>37</v>
      </c>
      <c r="C36" s="177">
        <v>174</v>
      </c>
      <c r="D36" s="146">
        <v>15</v>
      </c>
      <c r="E36" s="146">
        <v>38</v>
      </c>
      <c r="F36" s="146">
        <v>7</v>
      </c>
      <c r="G36" s="146">
        <v>13</v>
      </c>
      <c r="H36" s="146">
        <v>11</v>
      </c>
      <c r="I36" s="146">
        <v>24</v>
      </c>
      <c r="J36" s="146" t="s">
        <v>12</v>
      </c>
      <c r="K36" s="146">
        <v>1</v>
      </c>
      <c r="L36" s="146">
        <v>12</v>
      </c>
      <c r="M36" s="146">
        <v>21</v>
      </c>
      <c r="N36" s="146" t="s">
        <v>12</v>
      </c>
      <c r="O36" s="146" t="s">
        <v>12</v>
      </c>
      <c r="P36" s="146">
        <v>13</v>
      </c>
      <c r="Q36" s="146">
        <v>9</v>
      </c>
      <c r="R36" s="146">
        <v>2</v>
      </c>
      <c r="S36" s="146">
        <v>4</v>
      </c>
      <c r="T36" s="146" t="s">
        <v>12</v>
      </c>
      <c r="U36" s="146" t="s">
        <v>12</v>
      </c>
      <c r="V36" s="146" t="s">
        <v>12</v>
      </c>
      <c r="W36" s="146">
        <v>4</v>
      </c>
      <c r="X36" s="146" t="s">
        <v>12</v>
      </c>
      <c r="Y36" s="146" t="s">
        <v>12</v>
      </c>
      <c r="Z36" s="147">
        <v>30</v>
      </c>
    </row>
    <row r="37" spans="1:26" ht="15" x14ac:dyDescent="0.2">
      <c r="A37" s="14">
        <v>31</v>
      </c>
      <c r="B37" s="139" t="s">
        <v>38</v>
      </c>
      <c r="C37" s="177">
        <v>70</v>
      </c>
      <c r="D37" s="146">
        <v>13</v>
      </c>
      <c r="E37" s="146">
        <v>2</v>
      </c>
      <c r="F37" s="146">
        <v>4</v>
      </c>
      <c r="G37" s="146">
        <v>1</v>
      </c>
      <c r="H37" s="146">
        <v>6</v>
      </c>
      <c r="I37" s="146">
        <v>1</v>
      </c>
      <c r="J37" s="146" t="s">
        <v>12</v>
      </c>
      <c r="K37" s="146" t="s">
        <v>12</v>
      </c>
      <c r="L37" s="146">
        <v>5</v>
      </c>
      <c r="M37" s="146">
        <v>6</v>
      </c>
      <c r="N37" s="146" t="s">
        <v>12</v>
      </c>
      <c r="O37" s="146" t="s">
        <v>12</v>
      </c>
      <c r="P37" s="146">
        <v>2</v>
      </c>
      <c r="Q37" s="146">
        <v>2</v>
      </c>
      <c r="R37" s="146" t="s">
        <v>12</v>
      </c>
      <c r="S37" s="146">
        <v>1</v>
      </c>
      <c r="T37" s="146">
        <v>4</v>
      </c>
      <c r="U37" s="146">
        <v>5</v>
      </c>
      <c r="V37" s="146">
        <v>7</v>
      </c>
      <c r="W37" s="146">
        <v>10</v>
      </c>
      <c r="X37" s="146" t="s">
        <v>12</v>
      </c>
      <c r="Y37" s="146">
        <v>1</v>
      </c>
      <c r="Z37" s="147">
        <v>31</v>
      </c>
    </row>
    <row r="38" spans="1:26" ht="15" x14ac:dyDescent="0.2">
      <c r="A38" s="14">
        <v>32</v>
      </c>
      <c r="B38" s="139" t="s">
        <v>39</v>
      </c>
      <c r="C38" s="177">
        <v>847</v>
      </c>
      <c r="D38" s="146">
        <v>123</v>
      </c>
      <c r="E38" s="146">
        <v>216</v>
      </c>
      <c r="F38" s="146">
        <v>45</v>
      </c>
      <c r="G38" s="146">
        <v>31</v>
      </c>
      <c r="H38" s="146">
        <v>35</v>
      </c>
      <c r="I38" s="146">
        <v>12</v>
      </c>
      <c r="J38" s="146">
        <v>22</v>
      </c>
      <c r="K38" s="146">
        <v>11</v>
      </c>
      <c r="L38" s="146">
        <v>76</v>
      </c>
      <c r="M38" s="146">
        <v>88</v>
      </c>
      <c r="N38" s="146" t="s">
        <v>12</v>
      </c>
      <c r="O38" s="146" t="s">
        <v>12</v>
      </c>
      <c r="P38" s="146">
        <v>55</v>
      </c>
      <c r="Q38" s="146">
        <v>84</v>
      </c>
      <c r="R38" s="146">
        <v>10</v>
      </c>
      <c r="S38" s="146">
        <v>26</v>
      </c>
      <c r="T38" s="146">
        <v>1</v>
      </c>
      <c r="U38" s="146">
        <v>3</v>
      </c>
      <c r="V38" s="146">
        <v>7</v>
      </c>
      <c r="W38" s="146">
        <v>2</v>
      </c>
      <c r="X38" s="146" t="s">
        <v>12</v>
      </c>
      <c r="Y38" s="146" t="s">
        <v>12</v>
      </c>
      <c r="Z38" s="147">
        <v>32</v>
      </c>
    </row>
    <row r="39" spans="1:26" ht="15" x14ac:dyDescent="0.2">
      <c r="A39" s="14">
        <v>33</v>
      </c>
      <c r="B39" s="139" t="s">
        <v>40</v>
      </c>
      <c r="C39" s="177">
        <v>173</v>
      </c>
      <c r="D39" s="146">
        <v>41</v>
      </c>
      <c r="E39" s="146">
        <v>89</v>
      </c>
      <c r="F39" s="146">
        <v>3</v>
      </c>
      <c r="G39" s="146">
        <v>3</v>
      </c>
      <c r="H39" s="146">
        <v>3</v>
      </c>
      <c r="I39" s="146">
        <v>1</v>
      </c>
      <c r="J39" s="146" t="s">
        <v>12</v>
      </c>
      <c r="K39" s="146">
        <v>2</v>
      </c>
      <c r="L39" s="146">
        <v>9</v>
      </c>
      <c r="M39" s="146">
        <v>8</v>
      </c>
      <c r="N39" s="146" t="s">
        <v>12</v>
      </c>
      <c r="O39" s="146" t="s">
        <v>12</v>
      </c>
      <c r="P39" s="146">
        <v>1</v>
      </c>
      <c r="Q39" s="146" t="s">
        <v>12</v>
      </c>
      <c r="R39" s="146">
        <v>1</v>
      </c>
      <c r="S39" s="146">
        <v>1</v>
      </c>
      <c r="T39" s="146">
        <v>2</v>
      </c>
      <c r="U39" s="146">
        <v>4</v>
      </c>
      <c r="V39" s="146">
        <v>2</v>
      </c>
      <c r="W39" s="146">
        <v>1</v>
      </c>
      <c r="X39" s="146">
        <v>2</v>
      </c>
      <c r="Y39" s="146" t="s">
        <v>12</v>
      </c>
      <c r="Z39" s="147">
        <v>33</v>
      </c>
    </row>
    <row r="40" spans="1:26" ht="15" x14ac:dyDescent="0.2">
      <c r="A40" s="14">
        <v>34</v>
      </c>
      <c r="B40" s="139" t="s">
        <v>41</v>
      </c>
      <c r="C40" s="177">
        <v>196</v>
      </c>
      <c r="D40" s="146">
        <v>55</v>
      </c>
      <c r="E40" s="146">
        <v>50</v>
      </c>
      <c r="F40" s="146">
        <v>11</v>
      </c>
      <c r="G40" s="146">
        <v>5</v>
      </c>
      <c r="H40" s="146">
        <v>7</v>
      </c>
      <c r="I40" s="146">
        <v>3</v>
      </c>
      <c r="J40" s="146">
        <v>3</v>
      </c>
      <c r="K40" s="146">
        <v>3</v>
      </c>
      <c r="L40" s="146">
        <v>18</v>
      </c>
      <c r="M40" s="146">
        <v>7</v>
      </c>
      <c r="N40" s="146" t="s">
        <v>12</v>
      </c>
      <c r="O40" s="146" t="s">
        <v>12</v>
      </c>
      <c r="P40" s="146">
        <v>16</v>
      </c>
      <c r="Q40" s="146">
        <v>14</v>
      </c>
      <c r="R40" s="146">
        <v>1</v>
      </c>
      <c r="S40" s="146" t="s">
        <v>12</v>
      </c>
      <c r="T40" s="146">
        <v>2</v>
      </c>
      <c r="U40" s="146">
        <v>1</v>
      </c>
      <c r="V40" s="146" t="s">
        <v>12</v>
      </c>
      <c r="W40" s="146" t="s">
        <v>12</v>
      </c>
      <c r="X40" s="146" t="s">
        <v>12</v>
      </c>
      <c r="Y40" s="146" t="s">
        <v>12</v>
      </c>
      <c r="Z40" s="147">
        <v>34</v>
      </c>
    </row>
    <row r="41" spans="1:26" ht="15" x14ac:dyDescent="0.2">
      <c r="A41" s="14">
        <v>35</v>
      </c>
      <c r="B41" s="139" t="s">
        <v>42</v>
      </c>
      <c r="C41" s="177">
        <v>294</v>
      </c>
      <c r="D41" s="146">
        <v>91</v>
      </c>
      <c r="E41" s="146">
        <v>27</v>
      </c>
      <c r="F41" s="146">
        <v>27</v>
      </c>
      <c r="G41" s="146">
        <v>7</v>
      </c>
      <c r="H41" s="146">
        <v>20</v>
      </c>
      <c r="I41" s="146">
        <v>2</v>
      </c>
      <c r="J41" s="146">
        <v>3</v>
      </c>
      <c r="K41" s="146" t="s">
        <v>12</v>
      </c>
      <c r="L41" s="146">
        <v>58</v>
      </c>
      <c r="M41" s="146">
        <v>12</v>
      </c>
      <c r="N41" s="146" t="s">
        <v>12</v>
      </c>
      <c r="O41" s="146" t="s">
        <v>12</v>
      </c>
      <c r="P41" s="146">
        <v>15</v>
      </c>
      <c r="Q41" s="146">
        <v>2</v>
      </c>
      <c r="R41" s="146">
        <v>13</v>
      </c>
      <c r="S41" s="146">
        <v>1</v>
      </c>
      <c r="T41" s="146">
        <v>6</v>
      </c>
      <c r="U41" s="146" t="s">
        <v>12</v>
      </c>
      <c r="V41" s="146">
        <v>10</v>
      </c>
      <c r="W41" s="146" t="s">
        <v>12</v>
      </c>
      <c r="X41" s="146" t="s">
        <v>12</v>
      </c>
      <c r="Y41" s="146" t="s">
        <v>12</v>
      </c>
      <c r="Z41" s="147">
        <v>35</v>
      </c>
    </row>
    <row r="42" spans="1:26" ht="15" x14ac:dyDescent="0.2">
      <c r="A42" s="14">
        <v>36</v>
      </c>
      <c r="B42" s="139" t="s">
        <v>43</v>
      </c>
      <c r="C42" s="177">
        <v>377</v>
      </c>
      <c r="D42" s="146">
        <v>87</v>
      </c>
      <c r="E42" s="146">
        <v>5</v>
      </c>
      <c r="F42" s="146">
        <v>45</v>
      </c>
      <c r="G42" s="146">
        <v>7</v>
      </c>
      <c r="H42" s="146">
        <v>34</v>
      </c>
      <c r="I42" s="146">
        <v>4</v>
      </c>
      <c r="J42" s="146">
        <v>2</v>
      </c>
      <c r="K42" s="146" t="s">
        <v>12</v>
      </c>
      <c r="L42" s="146">
        <v>91</v>
      </c>
      <c r="M42" s="146">
        <v>34</v>
      </c>
      <c r="N42" s="146">
        <v>2</v>
      </c>
      <c r="O42" s="146" t="s">
        <v>12</v>
      </c>
      <c r="P42" s="146">
        <v>21</v>
      </c>
      <c r="Q42" s="146" t="s">
        <v>12</v>
      </c>
      <c r="R42" s="146">
        <v>21</v>
      </c>
      <c r="S42" s="146">
        <v>11</v>
      </c>
      <c r="T42" s="146">
        <v>3</v>
      </c>
      <c r="U42" s="146" t="s">
        <v>12</v>
      </c>
      <c r="V42" s="146">
        <v>10</v>
      </c>
      <c r="W42" s="146" t="s">
        <v>12</v>
      </c>
      <c r="X42" s="146" t="s">
        <v>12</v>
      </c>
      <c r="Y42" s="146" t="s">
        <v>12</v>
      </c>
      <c r="Z42" s="147">
        <v>36</v>
      </c>
    </row>
    <row r="43" spans="1:26" ht="15" x14ac:dyDescent="0.2">
      <c r="A43" s="14">
        <v>37</v>
      </c>
      <c r="B43" s="139" t="s">
        <v>44</v>
      </c>
      <c r="C43" s="177">
        <v>161</v>
      </c>
      <c r="D43" s="146">
        <v>9</v>
      </c>
      <c r="E43" s="146">
        <v>26</v>
      </c>
      <c r="F43" s="146">
        <v>4</v>
      </c>
      <c r="G43" s="146">
        <v>1</v>
      </c>
      <c r="H43" s="146">
        <v>1</v>
      </c>
      <c r="I43" s="146">
        <v>1</v>
      </c>
      <c r="J43" s="146" t="s">
        <v>12</v>
      </c>
      <c r="K43" s="146" t="s">
        <v>12</v>
      </c>
      <c r="L43" s="146">
        <v>15</v>
      </c>
      <c r="M43" s="146">
        <v>19</v>
      </c>
      <c r="N43" s="146" t="s">
        <v>12</v>
      </c>
      <c r="O43" s="146" t="s">
        <v>12</v>
      </c>
      <c r="P43" s="146">
        <v>8</v>
      </c>
      <c r="Q43" s="146">
        <v>2</v>
      </c>
      <c r="R43" s="146">
        <v>11</v>
      </c>
      <c r="S43" s="146">
        <v>8</v>
      </c>
      <c r="T43" s="146" t="s">
        <v>12</v>
      </c>
      <c r="U43" s="146">
        <v>2</v>
      </c>
      <c r="V43" s="146">
        <v>22</v>
      </c>
      <c r="W43" s="146">
        <v>32</v>
      </c>
      <c r="X43" s="146" t="s">
        <v>12</v>
      </c>
      <c r="Y43" s="146" t="s">
        <v>12</v>
      </c>
      <c r="Z43" s="147">
        <v>37</v>
      </c>
    </row>
    <row r="44" spans="1:26" ht="15" x14ac:dyDescent="0.2">
      <c r="A44" s="14">
        <v>38</v>
      </c>
      <c r="B44" s="139" t="s">
        <v>45</v>
      </c>
      <c r="C44" s="177">
        <v>160</v>
      </c>
      <c r="D44" s="146">
        <v>43</v>
      </c>
      <c r="E44" s="146">
        <v>14</v>
      </c>
      <c r="F44" s="146">
        <v>2</v>
      </c>
      <c r="G44" s="146">
        <v>2</v>
      </c>
      <c r="H44" s="146">
        <v>50</v>
      </c>
      <c r="I44" s="146">
        <v>17</v>
      </c>
      <c r="J44" s="146" t="s">
        <v>12</v>
      </c>
      <c r="K44" s="146" t="s">
        <v>12</v>
      </c>
      <c r="L44" s="146">
        <v>21</v>
      </c>
      <c r="M44" s="146">
        <v>2</v>
      </c>
      <c r="N44" s="146" t="s">
        <v>12</v>
      </c>
      <c r="O44" s="146" t="s">
        <v>12</v>
      </c>
      <c r="P44" s="146">
        <v>4</v>
      </c>
      <c r="Q44" s="146">
        <v>3</v>
      </c>
      <c r="R44" s="146" t="s">
        <v>12</v>
      </c>
      <c r="S44" s="146" t="s">
        <v>12</v>
      </c>
      <c r="T44" s="146" t="s">
        <v>12</v>
      </c>
      <c r="U44" s="146" t="s">
        <v>12</v>
      </c>
      <c r="V44" s="146">
        <v>2</v>
      </c>
      <c r="W44" s="146" t="s">
        <v>12</v>
      </c>
      <c r="X44" s="146" t="s">
        <v>12</v>
      </c>
      <c r="Y44" s="146" t="s">
        <v>12</v>
      </c>
      <c r="Z44" s="147">
        <v>38</v>
      </c>
    </row>
    <row r="45" spans="1:26" ht="15" x14ac:dyDescent="0.2">
      <c r="A45" s="14">
        <v>39</v>
      </c>
      <c r="B45" s="139" t="s">
        <v>46</v>
      </c>
      <c r="C45" s="177">
        <v>52</v>
      </c>
      <c r="D45" s="146">
        <v>19</v>
      </c>
      <c r="E45" s="146">
        <v>1</v>
      </c>
      <c r="F45" s="146">
        <v>7</v>
      </c>
      <c r="G45" s="146" t="s">
        <v>12</v>
      </c>
      <c r="H45" s="146">
        <v>6</v>
      </c>
      <c r="I45" s="146" t="s">
        <v>12</v>
      </c>
      <c r="J45" s="146">
        <v>1</v>
      </c>
      <c r="K45" s="146" t="s">
        <v>12</v>
      </c>
      <c r="L45" s="146">
        <v>10</v>
      </c>
      <c r="M45" s="146">
        <v>2</v>
      </c>
      <c r="N45" s="146" t="s">
        <v>12</v>
      </c>
      <c r="O45" s="146" t="s">
        <v>12</v>
      </c>
      <c r="P45" s="146">
        <v>4</v>
      </c>
      <c r="Q45" s="146">
        <v>1</v>
      </c>
      <c r="R45" s="146" t="s">
        <v>12</v>
      </c>
      <c r="S45" s="146" t="s">
        <v>12</v>
      </c>
      <c r="T45" s="146" t="s">
        <v>12</v>
      </c>
      <c r="U45" s="146" t="s">
        <v>12</v>
      </c>
      <c r="V45" s="146" t="s">
        <v>12</v>
      </c>
      <c r="W45" s="146" t="s">
        <v>12</v>
      </c>
      <c r="X45" s="146">
        <v>1</v>
      </c>
      <c r="Y45" s="146" t="s">
        <v>12</v>
      </c>
      <c r="Z45" s="147">
        <v>39</v>
      </c>
    </row>
    <row r="46" spans="1:26" ht="15" x14ac:dyDescent="0.2">
      <c r="A46" s="147">
        <v>40</v>
      </c>
      <c r="B46" s="139" t="s">
        <v>47</v>
      </c>
      <c r="C46" s="177">
        <v>37</v>
      </c>
      <c r="D46" s="146" t="s">
        <v>12</v>
      </c>
      <c r="E46" s="146" t="s">
        <v>12</v>
      </c>
      <c r="F46" s="146" t="s">
        <v>12</v>
      </c>
      <c r="G46" s="146" t="s">
        <v>12</v>
      </c>
      <c r="H46" s="146" t="s">
        <v>12</v>
      </c>
      <c r="I46" s="146" t="s">
        <v>12</v>
      </c>
      <c r="J46" s="146" t="s">
        <v>12</v>
      </c>
      <c r="K46" s="146" t="s">
        <v>12</v>
      </c>
      <c r="L46" s="146" t="s">
        <v>12</v>
      </c>
      <c r="M46" s="146" t="s">
        <v>12</v>
      </c>
      <c r="N46" s="146" t="s">
        <v>12</v>
      </c>
      <c r="O46" s="146" t="s">
        <v>12</v>
      </c>
      <c r="P46" s="146" t="s">
        <v>12</v>
      </c>
      <c r="Q46" s="146" t="s">
        <v>12</v>
      </c>
      <c r="R46" s="146">
        <v>9</v>
      </c>
      <c r="S46" s="146">
        <v>28</v>
      </c>
      <c r="T46" s="146" t="s">
        <v>12</v>
      </c>
      <c r="U46" s="146" t="s">
        <v>12</v>
      </c>
      <c r="V46" s="146" t="s">
        <v>12</v>
      </c>
      <c r="W46" s="146" t="s">
        <v>12</v>
      </c>
      <c r="X46" s="146" t="s">
        <v>12</v>
      </c>
      <c r="Y46" s="146" t="s">
        <v>12</v>
      </c>
      <c r="Z46" s="147">
        <v>40</v>
      </c>
    </row>
  </sheetData>
  <mergeCells count="16">
    <mergeCell ref="H5:I5"/>
    <mergeCell ref="J5:K5"/>
    <mergeCell ref="B1:V1"/>
    <mergeCell ref="B2:O2"/>
    <mergeCell ref="B3:K3"/>
    <mergeCell ref="B4:Y4"/>
    <mergeCell ref="X5:Y5"/>
    <mergeCell ref="T5:U5"/>
    <mergeCell ref="V5:W5"/>
    <mergeCell ref="L5:M5"/>
    <mergeCell ref="N5:O5"/>
    <mergeCell ref="P5:Q5"/>
    <mergeCell ref="R5:S5"/>
    <mergeCell ref="B5:B6"/>
    <mergeCell ref="D5:E5"/>
    <mergeCell ref="F5:G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47"/>
  <sheetViews>
    <sheetView showGridLines="0" workbookViewId="0">
      <selection activeCell="B8" sqref="B8"/>
    </sheetView>
  </sheetViews>
  <sheetFormatPr baseColWidth="10" defaultColWidth="11.42578125" defaultRowHeight="12.75" x14ac:dyDescent="0.2"/>
  <cols>
    <col min="1" max="1" width="3" style="1" customWidth="1"/>
    <col min="2" max="2" width="51.7109375" style="3" customWidth="1"/>
    <col min="3" max="3" width="6.140625" style="1" customWidth="1"/>
    <col min="4" max="4" width="8.140625" style="1" customWidth="1"/>
    <col min="5" max="5" width="8.7109375" style="1" customWidth="1"/>
    <col min="6" max="6" width="8.140625" style="1" customWidth="1"/>
    <col min="7" max="7" width="8.7109375" style="1" customWidth="1"/>
    <col min="8" max="8" width="8.140625" style="1" customWidth="1"/>
    <col min="9" max="9" width="8.7109375" style="1" customWidth="1"/>
    <col min="10" max="10" width="8.140625" style="1" customWidth="1"/>
    <col min="11" max="11" width="8.7109375" style="1" customWidth="1"/>
    <col min="12" max="12" width="8.140625" style="1" customWidth="1"/>
    <col min="13" max="13" width="8.7109375" style="1" customWidth="1"/>
    <col min="14" max="14" width="8.140625" style="1" customWidth="1"/>
    <col min="15" max="15" width="8.7109375" style="1" customWidth="1"/>
    <col min="16" max="16" width="8.140625" style="1" customWidth="1"/>
    <col min="17" max="17" width="8.7109375" style="1" customWidth="1"/>
    <col min="18" max="18" width="8.140625" style="1" customWidth="1"/>
    <col min="19" max="19" width="8.7109375" style="1" customWidth="1"/>
    <col min="20" max="20" width="8.140625" style="1" customWidth="1"/>
    <col min="21" max="21" width="8.7109375" style="1" customWidth="1"/>
    <col min="22" max="22" width="8.140625" style="1" customWidth="1"/>
    <col min="23" max="23" width="8.7109375" style="1" customWidth="1"/>
    <col min="24" max="24" width="8.140625" style="1" customWidth="1"/>
    <col min="25" max="25" width="8.7109375" style="1" customWidth="1"/>
    <col min="26" max="16384" width="11.42578125" style="1"/>
  </cols>
  <sheetData>
    <row r="1" spans="1:26" x14ac:dyDescent="0.2">
      <c r="B1" s="212" t="s">
        <v>298</v>
      </c>
      <c r="C1" s="212"/>
      <c r="D1" s="212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6" ht="15" x14ac:dyDescent="0.25">
      <c r="B2" s="212" t="s">
        <v>297</v>
      </c>
      <c r="C2" s="212"/>
      <c r="D2" s="207"/>
      <c r="E2" s="207"/>
      <c r="F2" s="207"/>
      <c r="G2" s="207"/>
      <c r="H2" s="207"/>
      <c r="I2" s="207"/>
      <c r="J2" s="207"/>
      <c r="K2" s="207"/>
      <c r="L2" s="207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spans="1:26" ht="15" x14ac:dyDescent="0.25">
      <c r="B3" s="212" t="s">
        <v>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6" x14ac:dyDescent="0.2">
      <c r="B4" s="208" t="s">
        <v>349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</row>
    <row r="5" spans="1:26" ht="15" customHeight="1" x14ac:dyDescent="0.2">
      <c r="B5" s="210"/>
      <c r="C5" s="180" t="s">
        <v>3</v>
      </c>
      <c r="D5" s="215" t="s">
        <v>193</v>
      </c>
      <c r="E5" s="215"/>
      <c r="F5" s="215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</row>
    <row r="6" spans="1:26" ht="15" customHeight="1" x14ac:dyDescent="0.2">
      <c r="B6" s="210"/>
      <c r="C6" s="180"/>
      <c r="D6" s="210" t="s">
        <v>176</v>
      </c>
      <c r="E6" s="210"/>
      <c r="F6" s="210" t="s">
        <v>177</v>
      </c>
      <c r="G6" s="210"/>
      <c r="H6" s="210" t="s">
        <v>178</v>
      </c>
      <c r="I6" s="210"/>
      <c r="J6" s="210" t="s">
        <v>179</v>
      </c>
      <c r="K6" s="210"/>
      <c r="L6" s="210" t="s">
        <v>180</v>
      </c>
      <c r="M6" s="210"/>
      <c r="N6" s="210" t="s">
        <v>181</v>
      </c>
      <c r="O6" s="210"/>
      <c r="P6" s="210" t="s">
        <v>182</v>
      </c>
      <c r="Q6" s="210"/>
      <c r="R6" s="210" t="s">
        <v>183</v>
      </c>
      <c r="S6" s="210"/>
      <c r="T6" s="210" t="s">
        <v>184</v>
      </c>
      <c r="U6" s="210"/>
      <c r="V6" s="210" t="s">
        <v>185</v>
      </c>
      <c r="W6" s="210"/>
      <c r="X6" s="210" t="s">
        <v>186</v>
      </c>
      <c r="Y6" s="210"/>
    </row>
    <row r="7" spans="1:26" ht="15" x14ac:dyDescent="0.2">
      <c r="B7" s="210"/>
      <c r="C7" s="180"/>
      <c r="D7" s="139" t="s">
        <v>6</v>
      </c>
      <c r="E7" s="139" t="s">
        <v>7</v>
      </c>
      <c r="F7" s="139" t="s">
        <v>6</v>
      </c>
      <c r="G7" s="139" t="s">
        <v>7</v>
      </c>
      <c r="H7" s="139" t="s">
        <v>6</v>
      </c>
      <c r="I7" s="139" t="s">
        <v>7</v>
      </c>
      <c r="J7" s="139" t="s">
        <v>6</v>
      </c>
      <c r="K7" s="139" t="s">
        <v>7</v>
      </c>
      <c r="L7" s="139" t="s">
        <v>6</v>
      </c>
      <c r="M7" s="139" t="s">
        <v>7</v>
      </c>
      <c r="N7" s="139" t="s">
        <v>6</v>
      </c>
      <c r="O7" s="139" t="s">
        <v>7</v>
      </c>
      <c r="P7" s="139" t="s">
        <v>6</v>
      </c>
      <c r="Q7" s="139" t="s">
        <v>7</v>
      </c>
      <c r="R7" s="139" t="s">
        <v>6</v>
      </c>
      <c r="S7" s="139" t="s">
        <v>7</v>
      </c>
      <c r="T7" s="139" t="s">
        <v>6</v>
      </c>
      <c r="U7" s="139" t="s">
        <v>7</v>
      </c>
      <c r="V7" s="139" t="s">
        <v>6</v>
      </c>
      <c r="W7" s="139" t="s">
        <v>7</v>
      </c>
      <c r="X7" s="139" t="s">
        <v>6</v>
      </c>
      <c r="Y7" s="139" t="s">
        <v>7</v>
      </c>
    </row>
    <row r="8" spans="1:26" ht="15" customHeight="1" x14ac:dyDescent="0.2">
      <c r="A8" s="14">
        <v>1</v>
      </c>
      <c r="B8" s="139" t="s">
        <v>3</v>
      </c>
      <c r="C8" s="176">
        <v>8711</v>
      </c>
      <c r="D8" s="141">
        <v>738</v>
      </c>
      <c r="E8" s="141">
        <v>844</v>
      </c>
      <c r="F8" s="141">
        <v>204</v>
      </c>
      <c r="G8" s="141">
        <v>239</v>
      </c>
      <c r="H8" s="141">
        <v>82</v>
      </c>
      <c r="I8" s="141">
        <v>132</v>
      </c>
      <c r="J8" s="141">
        <v>44</v>
      </c>
      <c r="K8" s="141">
        <v>46</v>
      </c>
      <c r="L8" s="141">
        <v>868</v>
      </c>
      <c r="M8" s="141">
        <v>1597</v>
      </c>
      <c r="N8" s="141">
        <v>2</v>
      </c>
      <c r="O8" s="141">
        <v>1</v>
      </c>
      <c r="P8" s="141">
        <v>501</v>
      </c>
      <c r="Q8" s="141">
        <v>1435</v>
      </c>
      <c r="R8" s="141">
        <v>222</v>
      </c>
      <c r="S8" s="141">
        <v>460</v>
      </c>
      <c r="T8" s="141">
        <v>187</v>
      </c>
      <c r="U8" s="141">
        <v>523</v>
      </c>
      <c r="V8" s="141">
        <v>220</v>
      </c>
      <c r="W8" s="141">
        <v>352</v>
      </c>
      <c r="X8" s="141">
        <v>9</v>
      </c>
      <c r="Y8" s="141">
        <v>5</v>
      </c>
      <c r="Z8" s="147">
        <v>1</v>
      </c>
    </row>
    <row r="9" spans="1:26" ht="15" x14ac:dyDescent="0.2">
      <c r="A9" s="14">
        <v>2</v>
      </c>
      <c r="B9" s="139" t="s">
        <v>8</v>
      </c>
      <c r="C9" s="176">
        <v>3</v>
      </c>
      <c r="D9" s="141" t="s">
        <v>12</v>
      </c>
      <c r="E9" s="141" t="s">
        <v>12</v>
      </c>
      <c r="F9" s="141" t="s">
        <v>12</v>
      </c>
      <c r="G9" s="141" t="s">
        <v>12</v>
      </c>
      <c r="H9" s="141" t="s">
        <v>12</v>
      </c>
      <c r="I9" s="141" t="s">
        <v>12</v>
      </c>
      <c r="J9" s="141" t="s">
        <v>12</v>
      </c>
      <c r="K9" s="141" t="s">
        <v>12</v>
      </c>
      <c r="L9" s="141" t="s">
        <v>12</v>
      </c>
      <c r="M9" s="141" t="s">
        <v>12</v>
      </c>
      <c r="N9" s="141" t="s">
        <v>12</v>
      </c>
      <c r="O9" s="141" t="s">
        <v>12</v>
      </c>
      <c r="P9" s="141" t="s">
        <v>12</v>
      </c>
      <c r="Q9" s="141" t="s">
        <v>12</v>
      </c>
      <c r="R9" s="141">
        <v>1</v>
      </c>
      <c r="S9" s="141">
        <v>2</v>
      </c>
      <c r="T9" s="141" t="s">
        <v>12</v>
      </c>
      <c r="U9" s="141" t="s">
        <v>12</v>
      </c>
      <c r="V9" s="141" t="s">
        <v>12</v>
      </c>
      <c r="W9" s="141" t="s">
        <v>12</v>
      </c>
      <c r="X9" s="141" t="s">
        <v>12</v>
      </c>
      <c r="Y9" s="141" t="s">
        <v>12</v>
      </c>
      <c r="Z9" s="147">
        <v>2</v>
      </c>
    </row>
    <row r="10" spans="1:26" ht="15" x14ac:dyDescent="0.2">
      <c r="A10" s="14">
        <v>3</v>
      </c>
      <c r="B10" s="139" t="s">
        <v>9</v>
      </c>
      <c r="C10" s="177">
        <v>3</v>
      </c>
      <c r="D10" s="146" t="s">
        <v>12</v>
      </c>
      <c r="E10" s="146" t="s">
        <v>12</v>
      </c>
      <c r="F10" s="146" t="s">
        <v>12</v>
      </c>
      <c r="G10" s="146" t="s">
        <v>12</v>
      </c>
      <c r="H10" s="146" t="s">
        <v>12</v>
      </c>
      <c r="I10" s="146" t="s">
        <v>12</v>
      </c>
      <c r="J10" s="146" t="s">
        <v>12</v>
      </c>
      <c r="K10" s="146" t="s">
        <v>12</v>
      </c>
      <c r="L10" s="146" t="s">
        <v>12</v>
      </c>
      <c r="M10" s="146" t="s">
        <v>12</v>
      </c>
      <c r="N10" s="146" t="s">
        <v>12</v>
      </c>
      <c r="O10" s="146" t="s">
        <v>12</v>
      </c>
      <c r="P10" s="146" t="s">
        <v>12</v>
      </c>
      <c r="Q10" s="146" t="s">
        <v>12</v>
      </c>
      <c r="R10" s="146">
        <v>1</v>
      </c>
      <c r="S10" s="146">
        <v>2</v>
      </c>
      <c r="T10" s="146" t="s">
        <v>12</v>
      </c>
      <c r="U10" s="146" t="s">
        <v>12</v>
      </c>
      <c r="V10" s="146" t="s">
        <v>12</v>
      </c>
      <c r="W10" s="146" t="s">
        <v>12</v>
      </c>
      <c r="X10" s="146" t="s">
        <v>12</v>
      </c>
      <c r="Y10" s="146" t="s">
        <v>12</v>
      </c>
      <c r="Z10" s="147">
        <v>3</v>
      </c>
    </row>
    <row r="11" spans="1:26" ht="15" x14ac:dyDescent="0.2">
      <c r="A11" s="14">
        <v>4</v>
      </c>
      <c r="B11" s="139" t="s">
        <v>10</v>
      </c>
      <c r="C11" s="176">
        <v>4374</v>
      </c>
      <c r="D11" s="141">
        <v>27</v>
      </c>
      <c r="E11" s="141">
        <v>156</v>
      </c>
      <c r="F11" s="141">
        <v>55</v>
      </c>
      <c r="G11" s="141">
        <v>86</v>
      </c>
      <c r="H11" s="141">
        <v>41</v>
      </c>
      <c r="I11" s="141">
        <v>95</v>
      </c>
      <c r="J11" s="141" t="s">
        <v>12</v>
      </c>
      <c r="K11" s="141">
        <v>11</v>
      </c>
      <c r="L11" s="141">
        <v>494</v>
      </c>
      <c r="M11" s="141">
        <v>1193</v>
      </c>
      <c r="N11" s="141" t="s">
        <v>12</v>
      </c>
      <c r="O11" s="141" t="s">
        <v>12</v>
      </c>
      <c r="P11" s="141">
        <v>218</v>
      </c>
      <c r="Q11" s="141">
        <v>1100</v>
      </c>
      <c r="R11" s="141">
        <v>53</v>
      </c>
      <c r="S11" s="141">
        <v>243</v>
      </c>
      <c r="T11" s="141">
        <v>85</v>
      </c>
      <c r="U11" s="141">
        <v>398</v>
      </c>
      <c r="V11" s="141">
        <v>17</v>
      </c>
      <c r="W11" s="141">
        <v>100</v>
      </c>
      <c r="X11" s="141">
        <v>1</v>
      </c>
      <c r="Y11" s="141">
        <v>1</v>
      </c>
      <c r="Z11" s="147">
        <v>4</v>
      </c>
    </row>
    <row r="12" spans="1:26" ht="15" x14ac:dyDescent="0.2">
      <c r="A12" s="14">
        <v>5</v>
      </c>
      <c r="B12" s="139" t="s">
        <v>11</v>
      </c>
      <c r="C12" s="177">
        <v>10</v>
      </c>
      <c r="D12" s="146" t="s">
        <v>12</v>
      </c>
      <c r="E12" s="146">
        <v>5</v>
      </c>
      <c r="F12" s="146" t="s">
        <v>12</v>
      </c>
      <c r="G12" s="146">
        <v>4</v>
      </c>
      <c r="H12" s="146" t="s">
        <v>12</v>
      </c>
      <c r="I12" s="146" t="s">
        <v>12</v>
      </c>
      <c r="J12" s="146" t="s">
        <v>12</v>
      </c>
      <c r="K12" s="146" t="s">
        <v>12</v>
      </c>
      <c r="L12" s="146" t="s">
        <v>12</v>
      </c>
      <c r="M12" s="146" t="s">
        <v>12</v>
      </c>
      <c r="N12" s="146" t="s">
        <v>12</v>
      </c>
      <c r="O12" s="146" t="s">
        <v>12</v>
      </c>
      <c r="P12" s="146" t="s">
        <v>12</v>
      </c>
      <c r="Q12" s="146" t="s">
        <v>12</v>
      </c>
      <c r="R12" s="146" t="s">
        <v>12</v>
      </c>
      <c r="S12" s="146" t="s">
        <v>12</v>
      </c>
      <c r="T12" s="146" t="s">
        <v>12</v>
      </c>
      <c r="U12" s="146" t="s">
        <v>12</v>
      </c>
      <c r="V12" s="146" t="s">
        <v>12</v>
      </c>
      <c r="W12" s="146">
        <v>1</v>
      </c>
      <c r="X12" s="146" t="s">
        <v>12</v>
      </c>
      <c r="Y12" s="146" t="s">
        <v>12</v>
      </c>
      <c r="Z12" s="147">
        <v>5</v>
      </c>
    </row>
    <row r="13" spans="1:26" ht="15" x14ac:dyDescent="0.2">
      <c r="A13" s="14">
        <v>6</v>
      </c>
      <c r="B13" s="139" t="s">
        <v>13</v>
      </c>
      <c r="C13" s="177">
        <v>798</v>
      </c>
      <c r="D13" s="146">
        <v>1</v>
      </c>
      <c r="E13" s="146">
        <v>3</v>
      </c>
      <c r="F13" s="146" t="s">
        <v>12</v>
      </c>
      <c r="G13" s="146">
        <v>2</v>
      </c>
      <c r="H13" s="146">
        <v>2</v>
      </c>
      <c r="I13" s="146">
        <v>1</v>
      </c>
      <c r="J13" s="146" t="s">
        <v>12</v>
      </c>
      <c r="K13" s="146" t="s">
        <v>12</v>
      </c>
      <c r="L13" s="146">
        <v>114</v>
      </c>
      <c r="M13" s="146">
        <v>291</v>
      </c>
      <c r="N13" s="146" t="s">
        <v>12</v>
      </c>
      <c r="O13" s="146" t="s">
        <v>12</v>
      </c>
      <c r="P13" s="146" t="s">
        <v>12</v>
      </c>
      <c r="Q13" s="146" t="s">
        <v>12</v>
      </c>
      <c r="R13" s="146">
        <v>5</v>
      </c>
      <c r="S13" s="146">
        <v>2</v>
      </c>
      <c r="T13" s="146">
        <v>70</v>
      </c>
      <c r="U13" s="146">
        <v>273</v>
      </c>
      <c r="V13" s="146">
        <v>5</v>
      </c>
      <c r="W13" s="146">
        <v>29</v>
      </c>
      <c r="X13" s="146" t="s">
        <v>12</v>
      </c>
      <c r="Y13" s="146" t="s">
        <v>12</v>
      </c>
      <c r="Z13" s="147">
        <v>6</v>
      </c>
    </row>
    <row r="14" spans="1:26" ht="15" x14ac:dyDescent="0.2">
      <c r="A14" s="14">
        <v>7</v>
      </c>
      <c r="B14" s="139" t="s">
        <v>14</v>
      </c>
      <c r="C14" s="177">
        <v>7</v>
      </c>
      <c r="D14" s="146">
        <v>2</v>
      </c>
      <c r="E14" s="146" t="s">
        <v>12</v>
      </c>
      <c r="F14" s="146" t="s">
        <v>12</v>
      </c>
      <c r="G14" s="146" t="s">
        <v>12</v>
      </c>
      <c r="H14" s="146" t="s">
        <v>12</v>
      </c>
      <c r="I14" s="146" t="s">
        <v>12</v>
      </c>
      <c r="J14" s="146" t="s">
        <v>12</v>
      </c>
      <c r="K14" s="146" t="s">
        <v>12</v>
      </c>
      <c r="L14" s="146" t="s">
        <v>12</v>
      </c>
      <c r="M14" s="146" t="s">
        <v>12</v>
      </c>
      <c r="N14" s="146" t="s">
        <v>12</v>
      </c>
      <c r="O14" s="146" t="s">
        <v>12</v>
      </c>
      <c r="P14" s="146" t="s">
        <v>12</v>
      </c>
      <c r="Q14" s="146" t="s">
        <v>12</v>
      </c>
      <c r="R14" s="146">
        <v>3</v>
      </c>
      <c r="S14" s="146">
        <v>2</v>
      </c>
      <c r="T14" s="146" t="s">
        <v>12</v>
      </c>
      <c r="U14" s="146" t="s">
        <v>12</v>
      </c>
      <c r="V14" s="146" t="s">
        <v>12</v>
      </c>
      <c r="W14" s="146" t="s">
        <v>12</v>
      </c>
      <c r="X14" s="146" t="s">
        <v>12</v>
      </c>
      <c r="Y14" s="146" t="s">
        <v>12</v>
      </c>
      <c r="Z14" s="147">
        <v>7</v>
      </c>
    </row>
    <row r="15" spans="1:26" ht="15" x14ac:dyDescent="0.2">
      <c r="A15" s="14">
        <v>8</v>
      </c>
      <c r="B15" s="139" t="s">
        <v>15</v>
      </c>
      <c r="C15" s="177">
        <v>70</v>
      </c>
      <c r="D15" s="146">
        <v>2</v>
      </c>
      <c r="E15" s="146">
        <v>6</v>
      </c>
      <c r="F15" s="146" t="s">
        <v>12</v>
      </c>
      <c r="G15" s="146">
        <v>4</v>
      </c>
      <c r="H15" s="146">
        <v>3</v>
      </c>
      <c r="I15" s="146">
        <v>7</v>
      </c>
      <c r="J15" s="146" t="s">
        <v>12</v>
      </c>
      <c r="K15" s="146">
        <v>1</v>
      </c>
      <c r="L15" s="146" t="s">
        <v>12</v>
      </c>
      <c r="M15" s="146">
        <v>19</v>
      </c>
      <c r="N15" s="146" t="s">
        <v>12</v>
      </c>
      <c r="O15" s="146" t="s">
        <v>12</v>
      </c>
      <c r="P15" s="146">
        <v>1</v>
      </c>
      <c r="Q15" s="146">
        <v>1</v>
      </c>
      <c r="R15" s="146">
        <v>2</v>
      </c>
      <c r="S15" s="146">
        <v>16</v>
      </c>
      <c r="T15" s="146" t="s">
        <v>12</v>
      </c>
      <c r="U15" s="146" t="s">
        <v>12</v>
      </c>
      <c r="V15" s="146" t="s">
        <v>12</v>
      </c>
      <c r="W15" s="146">
        <v>8</v>
      </c>
      <c r="X15" s="146" t="s">
        <v>12</v>
      </c>
      <c r="Y15" s="146" t="s">
        <v>12</v>
      </c>
      <c r="Z15" s="147">
        <v>8</v>
      </c>
    </row>
    <row r="16" spans="1:26" ht="15" x14ac:dyDescent="0.2">
      <c r="A16" s="14">
        <v>9</v>
      </c>
      <c r="B16" s="139" t="s">
        <v>16</v>
      </c>
      <c r="C16" s="177">
        <v>29</v>
      </c>
      <c r="D16" s="146" t="s">
        <v>12</v>
      </c>
      <c r="E16" s="146" t="s">
        <v>12</v>
      </c>
      <c r="F16" s="146" t="s">
        <v>12</v>
      </c>
      <c r="G16" s="146" t="s">
        <v>12</v>
      </c>
      <c r="H16" s="146" t="s">
        <v>12</v>
      </c>
      <c r="I16" s="146" t="s">
        <v>12</v>
      </c>
      <c r="J16" s="146" t="s">
        <v>12</v>
      </c>
      <c r="K16" s="146" t="s">
        <v>12</v>
      </c>
      <c r="L16" s="146" t="s">
        <v>12</v>
      </c>
      <c r="M16" s="146" t="s">
        <v>12</v>
      </c>
      <c r="N16" s="146" t="s">
        <v>12</v>
      </c>
      <c r="O16" s="146" t="s">
        <v>12</v>
      </c>
      <c r="P16" s="146" t="s">
        <v>12</v>
      </c>
      <c r="Q16" s="146">
        <v>4</v>
      </c>
      <c r="R16" s="146" t="s">
        <v>12</v>
      </c>
      <c r="S16" s="146" t="s">
        <v>12</v>
      </c>
      <c r="T16" s="146">
        <v>7</v>
      </c>
      <c r="U16" s="146">
        <v>18</v>
      </c>
      <c r="V16" s="146" t="s">
        <v>12</v>
      </c>
      <c r="W16" s="146" t="s">
        <v>12</v>
      </c>
      <c r="X16" s="146" t="s">
        <v>12</v>
      </c>
      <c r="Y16" s="146" t="s">
        <v>12</v>
      </c>
      <c r="Z16" s="147">
        <v>9</v>
      </c>
    </row>
    <row r="17" spans="1:26" ht="15" x14ac:dyDescent="0.2">
      <c r="A17" s="14">
        <v>10</v>
      </c>
      <c r="B17" s="139" t="s">
        <v>17</v>
      </c>
      <c r="C17" s="177">
        <v>113</v>
      </c>
      <c r="D17" s="146" t="s">
        <v>12</v>
      </c>
      <c r="E17" s="146" t="s">
        <v>12</v>
      </c>
      <c r="F17" s="146">
        <v>51</v>
      </c>
      <c r="G17" s="146">
        <v>41</v>
      </c>
      <c r="H17" s="146" t="s">
        <v>12</v>
      </c>
      <c r="I17" s="146" t="s">
        <v>12</v>
      </c>
      <c r="J17" s="146" t="s">
        <v>12</v>
      </c>
      <c r="K17" s="146" t="s">
        <v>12</v>
      </c>
      <c r="L17" s="146">
        <v>1</v>
      </c>
      <c r="M17" s="146">
        <v>6</v>
      </c>
      <c r="N17" s="146" t="s">
        <v>12</v>
      </c>
      <c r="O17" s="146" t="s">
        <v>12</v>
      </c>
      <c r="P17" s="146" t="s">
        <v>12</v>
      </c>
      <c r="Q17" s="146">
        <v>13</v>
      </c>
      <c r="R17" s="146" t="s">
        <v>12</v>
      </c>
      <c r="S17" s="146">
        <v>1</v>
      </c>
      <c r="T17" s="146" t="s">
        <v>12</v>
      </c>
      <c r="U17" s="146" t="s">
        <v>12</v>
      </c>
      <c r="V17" s="146" t="s">
        <v>12</v>
      </c>
      <c r="W17" s="146" t="s">
        <v>12</v>
      </c>
      <c r="X17" s="146" t="s">
        <v>12</v>
      </c>
      <c r="Y17" s="146" t="s">
        <v>12</v>
      </c>
      <c r="Z17" s="147">
        <v>10</v>
      </c>
    </row>
    <row r="18" spans="1:26" ht="15" x14ac:dyDescent="0.2">
      <c r="A18" s="14">
        <v>11</v>
      </c>
      <c r="B18" s="139" t="s">
        <v>18</v>
      </c>
      <c r="C18" s="177">
        <v>256</v>
      </c>
      <c r="D18" s="146">
        <v>13</v>
      </c>
      <c r="E18" s="146">
        <v>87</v>
      </c>
      <c r="F18" s="146" t="s">
        <v>12</v>
      </c>
      <c r="G18" s="146">
        <v>1</v>
      </c>
      <c r="H18" s="146">
        <v>16</v>
      </c>
      <c r="I18" s="146">
        <v>23</v>
      </c>
      <c r="J18" s="146" t="s">
        <v>12</v>
      </c>
      <c r="K18" s="146" t="s">
        <v>12</v>
      </c>
      <c r="L18" s="146">
        <v>2</v>
      </c>
      <c r="M18" s="146">
        <v>16</v>
      </c>
      <c r="N18" s="146" t="s">
        <v>12</v>
      </c>
      <c r="O18" s="146" t="s">
        <v>12</v>
      </c>
      <c r="P18" s="146" t="s">
        <v>12</v>
      </c>
      <c r="Q18" s="146">
        <v>1</v>
      </c>
      <c r="R18" s="146">
        <v>2</v>
      </c>
      <c r="S18" s="146">
        <v>13</v>
      </c>
      <c r="T18" s="146">
        <v>4</v>
      </c>
      <c r="U18" s="146">
        <v>56</v>
      </c>
      <c r="V18" s="146" t="s">
        <v>12</v>
      </c>
      <c r="W18" s="146">
        <v>22</v>
      </c>
      <c r="X18" s="146" t="s">
        <v>12</v>
      </c>
      <c r="Y18" s="146" t="s">
        <v>12</v>
      </c>
      <c r="Z18" s="147">
        <v>11</v>
      </c>
    </row>
    <row r="19" spans="1:26" ht="15" x14ac:dyDescent="0.2">
      <c r="A19" s="14">
        <v>12</v>
      </c>
      <c r="B19" s="139" t="s">
        <v>19</v>
      </c>
      <c r="C19" s="177">
        <v>55</v>
      </c>
      <c r="D19" s="146" t="s">
        <v>12</v>
      </c>
      <c r="E19" s="146" t="s">
        <v>12</v>
      </c>
      <c r="F19" s="146" t="s">
        <v>12</v>
      </c>
      <c r="G19" s="146">
        <v>3</v>
      </c>
      <c r="H19" s="146">
        <v>10</v>
      </c>
      <c r="I19" s="146">
        <v>24</v>
      </c>
      <c r="J19" s="146" t="s">
        <v>12</v>
      </c>
      <c r="K19" s="146" t="s">
        <v>12</v>
      </c>
      <c r="L19" s="146">
        <v>7</v>
      </c>
      <c r="M19" s="146">
        <v>7</v>
      </c>
      <c r="N19" s="146" t="s">
        <v>12</v>
      </c>
      <c r="O19" s="146" t="s">
        <v>12</v>
      </c>
      <c r="P19" s="146" t="s">
        <v>12</v>
      </c>
      <c r="Q19" s="146" t="s">
        <v>12</v>
      </c>
      <c r="R19" s="146" t="s">
        <v>12</v>
      </c>
      <c r="S19" s="146">
        <v>4</v>
      </c>
      <c r="T19" s="146" t="s">
        <v>12</v>
      </c>
      <c r="U19" s="146" t="s">
        <v>12</v>
      </c>
      <c r="V19" s="146" t="s">
        <v>12</v>
      </c>
      <c r="W19" s="146" t="s">
        <v>12</v>
      </c>
      <c r="X19" s="146" t="s">
        <v>12</v>
      </c>
      <c r="Y19" s="146" t="s">
        <v>12</v>
      </c>
      <c r="Z19" s="147">
        <v>12</v>
      </c>
    </row>
    <row r="20" spans="1:26" ht="15" x14ac:dyDescent="0.2">
      <c r="A20" s="14">
        <v>13</v>
      </c>
      <c r="B20" s="139" t="s">
        <v>20</v>
      </c>
      <c r="C20" s="177">
        <v>124</v>
      </c>
      <c r="D20" s="146" t="s">
        <v>12</v>
      </c>
      <c r="E20" s="146" t="s">
        <v>12</v>
      </c>
      <c r="F20" s="146" t="s">
        <v>12</v>
      </c>
      <c r="G20" s="146" t="s">
        <v>12</v>
      </c>
      <c r="H20" s="146" t="s">
        <v>12</v>
      </c>
      <c r="I20" s="146" t="s">
        <v>12</v>
      </c>
      <c r="J20" s="146" t="s">
        <v>12</v>
      </c>
      <c r="K20" s="146" t="s">
        <v>12</v>
      </c>
      <c r="L20" s="146">
        <v>52</v>
      </c>
      <c r="M20" s="146">
        <v>67</v>
      </c>
      <c r="N20" s="146" t="s">
        <v>12</v>
      </c>
      <c r="O20" s="146" t="s">
        <v>12</v>
      </c>
      <c r="P20" s="146" t="s">
        <v>12</v>
      </c>
      <c r="Q20" s="146" t="s">
        <v>12</v>
      </c>
      <c r="R20" s="146">
        <v>2</v>
      </c>
      <c r="S20" s="146">
        <v>3</v>
      </c>
      <c r="T20" s="146" t="s">
        <v>12</v>
      </c>
      <c r="U20" s="146" t="s">
        <v>12</v>
      </c>
      <c r="V20" s="146" t="s">
        <v>12</v>
      </c>
      <c r="W20" s="146" t="s">
        <v>12</v>
      </c>
      <c r="X20" s="146" t="s">
        <v>12</v>
      </c>
      <c r="Y20" s="146" t="s">
        <v>12</v>
      </c>
      <c r="Z20" s="147">
        <v>13</v>
      </c>
    </row>
    <row r="21" spans="1:26" ht="15" x14ac:dyDescent="0.2">
      <c r="A21" s="14">
        <v>14</v>
      </c>
      <c r="B21" s="139" t="s">
        <v>21</v>
      </c>
      <c r="C21" s="177">
        <v>899</v>
      </c>
      <c r="D21" s="146" t="s">
        <v>12</v>
      </c>
      <c r="E21" s="146" t="s">
        <v>12</v>
      </c>
      <c r="F21" s="146">
        <v>1</v>
      </c>
      <c r="G21" s="146" t="s">
        <v>12</v>
      </c>
      <c r="H21" s="146">
        <v>9</v>
      </c>
      <c r="I21" s="146">
        <v>32</v>
      </c>
      <c r="J21" s="146" t="s">
        <v>12</v>
      </c>
      <c r="K21" s="146" t="s">
        <v>12</v>
      </c>
      <c r="L21" s="146">
        <v>150</v>
      </c>
      <c r="M21" s="146">
        <v>426</v>
      </c>
      <c r="N21" s="146" t="s">
        <v>12</v>
      </c>
      <c r="O21" s="146" t="s">
        <v>12</v>
      </c>
      <c r="P21" s="146">
        <v>33</v>
      </c>
      <c r="Q21" s="146">
        <v>150</v>
      </c>
      <c r="R21" s="146">
        <v>3</v>
      </c>
      <c r="S21" s="146">
        <v>83</v>
      </c>
      <c r="T21" s="146" t="s">
        <v>12</v>
      </c>
      <c r="U21" s="146" t="s">
        <v>12</v>
      </c>
      <c r="V21" s="146">
        <v>4</v>
      </c>
      <c r="W21" s="146">
        <v>8</v>
      </c>
      <c r="X21" s="146" t="s">
        <v>12</v>
      </c>
      <c r="Y21" s="146" t="s">
        <v>12</v>
      </c>
      <c r="Z21" s="147">
        <v>14</v>
      </c>
    </row>
    <row r="22" spans="1:26" ht="15" x14ac:dyDescent="0.2">
      <c r="A22" s="14">
        <v>15</v>
      </c>
      <c r="B22" s="139" t="s">
        <v>22</v>
      </c>
      <c r="C22" s="177">
        <v>1101</v>
      </c>
      <c r="D22" s="146" t="s">
        <v>12</v>
      </c>
      <c r="E22" s="146" t="s">
        <v>12</v>
      </c>
      <c r="F22" s="146" t="s">
        <v>12</v>
      </c>
      <c r="G22" s="146" t="s">
        <v>12</v>
      </c>
      <c r="H22" s="146" t="s">
        <v>12</v>
      </c>
      <c r="I22" s="146" t="s">
        <v>12</v>
      </c>
      <c r="J22" s="146" t="s">
        <v>12</v>
      </c>
      <c r="K22" s="146" t="s">
        <v>12</v>
      </c>
      <c r="L22" s="146" t="s">
        <v>12</v>
      </c>
      <c r="M22" s="146" t="s">
        <v>12</v>
      </c>
      <c r="N22" s="146" t="s">
        <v>12</v>
      </c>
      <c r="O22" s="146" t="s">
        <v>12</v>
      </c>
      <c r="P22" s="146">
        <v>177</v>
      </c>
      <c r="Q22" s="146">
        <v>885</v>
      </c>
      <c r="R22" s="146">
        <v>7</v>
      </c>
      <c r="S22" s="146">
        <v>21</v>
      </c>
      <c r="T22" s="146" t="s">
        <v>12</v>
      </c>
      <c r="U22" s="146" t="s">
        <v>12</v>
      </c>
      <c r="V22" s="146">
        <v>1</v>
      </c>
      <c r="W22" s="146">
        <v>10</v>
      </c>
      <c r="X22" s="146" t="s">
        <v>12</v>
      </c>
      <c r="Y22" s="146" t="s">
        <v>12</v>
      </c>
      <c r="Z22" s="147">
        <v>15</v>
      </c>
    </row>
    <row r="23" spans="1:26" ht="15" x14ac:dyDescent="0.2">
      <c r="A23" s="14">
        <v>16</v>
      </c>
      <c r="B23" s="139" t="s">
        <v>23</v>
      </c>
      <c r="C23" s="177">
        <v>556</v>
      </c>
      <c r="D23" s="146">
        <v>5</v>
      </c>
      <c r="E23" s="146">
        <v>25</v>
      </c>
      <c r="F23" s="146">
        <v>2</v>
      </c>
      <c r="G23" s="146">
        <v>5</v>
      </c>
      <c r="H23" s="146" t="s">
        <v>12</v>
      </c>
      <c r="I23" s="146">
        <v>3</v>
      </c>
      <c r="J23" s="146" t="s">
        <v>12</v>
      </c>
      <c r="K23" s="146" t="s">
        <v>12</v>
      </c>
      <c r="L23" s="146">
        <v>157</v>
      </c>
      <c r="M23" s="146">
        <v>246</v>
      </c>
      <c r="N23" s="146" t="s">
        <v>12</v>
      </c>
      <c r="O23" s="146" t="s">
        <v>12</v>
      </c>
      <c r="P23" s="146" t="s">
        <v>12</v>
      </c>
      <c r="Q23" s="146">
        <v>3</v>
      </c>
      <c r="R23" s="146">
        <v>24</v>
      </c>
      <c r="S23" s="146">
        <v>74</v>
      </c>
      <c r="T23" s="146">
        <v>2</v>
      </c>
      <c r="U23" s="146" t="s">
        <v>12</v>
      </c>
      <c r="V23" s="146">
        <v>2</v>
      </c>
      <c r="W23" s="146">
        <v>8</v>
      </c>
      <c r="X23" s="146" t="s">
        <v>12</v>
      </c>
      <c r="Y23" s="146" t="s">
        <v>12</v>
      </c>
      <c r="Z23" s="147">
        <v>16</v>
      </c>
    </row>
    <row r="24" spans="1:26" ht="15" x14ac:dyDescent="0.2">
      <c r="A24" s="14">
        <v>17</v>
      </c>
      <c r="B24" s="139" t="s">
        <v>24</v>
      </c>
      <c r="C24" s="177">
        <v>38</v>
      </c>
      <c r="D24" s="146">
        <v>1</v>
      </c>
      <c r="E24" s="146">
        <v>2</v>
      </c>
      <c r="F24" s="146" t="s">
        <v>12</v>
      </c>
      <c r="G24" s="146" t="s">
        <v>12</v>
      </c>
      <c r="H24" s="146" t="s">
        <v>12</v>
      </c>
      <c r="I24" s="146" t="s">
        <v>12</v>
      </c>
      <c r="J24" s="146" t="s">
        <v>12</v>
      </c>
      <c r="K24" s="146" t="s">
        <v>12</v>
      </c>
      <c r="L24" s="146">
        <v>3</v>
      </c>
      <c r="M24" s="146">
        <v>18</v>
      </c>
      <c r="N24" s="146" t="s">
        <v>12</v>
      </c>
      <c r="O24" s="146" t="s">
        <v>12</v>
      </c>
      <c r="P24" s="146">
        <v>4</v>
      </c>
      <c r="Q24" s="146">
        <v>5</v>
      </c>
      <c r="R24" s="146" t="s">
        <v>12</v>
      </c>
      <c r="S24" s="146" t="s">
        <v>12</v>
      </c>
      <c r="T24" s="146" t="s">
        <v>12</v>
      </c>
      <c r="U24" s="146" t="s">
        <v>12</v>
      </c>
      <c r="V24" s="146">
        <v>4</v>
      </c>
      <c r="W24" s="146">
        <v>1</v>
      </c>
      <c r="X24" s="146" t="s">
        <v>12</v>
      </c>
      <c r="Y24" s="146" t="s">
        <v>12</v>
      </c>
      <c r="Z24" s="147">
        <v>17</v>
      </c>
    </row>
    <row r="25" spans="1:26" ht="15" x14ac:dyDescent="0.2">
      <c r="A25" s="14">
        <v>18</v>
      </c>
      <c r="B25" s="139" t="s">
        <v>25</v>
      </c>
      <c r="C25" s="177">
        <v>318</v>
      </c>
      <c r="D25" s="146">
        <v>3</v>
      </c>
      <c r="E25" s="146">
        <v>28</v>
      </c>
      <c r="F25" s="146">
        <v>1</v>
      </c>
      <c r="G25" s="146">
        <v>26</v>
      </c>
      <c r="H25" s="146">
        <v>1</v>
      </c>
      <c r="I25" s="146">
        <v>5</v>
      </c>
      <c r="J25" s="146" t="s">
        <v>12</v>
      </c>
      <c r="K25" s="146">
        <v>10</v>
      </c>
      <c r="L25" s="146">
        <v>8</v>
      </c>
      <c r="M25" s="146">
        <v>97</v>
      </c>
      <c r="N25" s="146" t="s">
        <v>12</v>
      </c>
      <c r="O25" s="146" t="s">
        <v>12</v>
      </c>
      <c r="P25" s="146">
        <v>3</v>
      </c>
      <c r="Q25" s="146">
        <v>38</v>
      </c>
      <c r="R25" s="146">
        <v>5</v>
      </c>
      <c r="S25" s="146">
        <v>24</v>
      </c>
      <c r="T25" s="146">
        <v>2</v>
      </c>
      <c r="U25" s="146">
        <v>51</v>
      </c>
      <c r="V25" s="146">
        <v>1</v>
      </c>
      <c r="W25" s="146">
        <v>13</v>
      </c>
      <c r="X25" s="146">
        <v>1</v>
      </c>
      <c r="Y25" s="146">
        <v>1</v>
      </c>
      <c r="Z25" s="147">
        <v>18</v>
      </c>
    </row>
    <row r="26" spans="1:26" ht="15" x14ac:dyDescent="0.2">
      <c r="A26" s="14">
        <v>19</v>
      </c>
      <c r="B26" s="139" t="s">
        <v>26</v>
      </c>
      <c r="C26" s="176">
        <v>4334</v>
      </c>
      <c r="D26" s="141">
        <v>711</v>
      </c>
      <c r="E26" s="141">
        <v>688</v>
      </c>
      <c r="F26" s="141">
        <v>149</v>
      </c>
      <c r="G26" s="141">
        <v>153</v>
      </c>
      <c r="H26" s="141">
        <v>41</v>
      </c>
      <c r="I26" s="141">
        <v>37</v>
      </c>
      <c r="J26" s="141">
        <v>44</v>
      </c>
      <c r="K26" s="141">
        <v>35</v>
      </c>
      <c r="L26" s="141">
        <v>374</v>
      </c>
      <c r="M26" s="141">
        <v>404</v>
      </c>
      <c r="N26" s="141">
        <v>2</v>
      </c>
      <c r="O26" s="141">
        <v>1</v>
      </c>
      <c r="P26" s="141">
        <v>283</v>
      </c>
      <c r="Q26" s="141">
        <v>335</v>
      </c>
      <c r="R26" s="141">
        <v>168</v>
      </c>
      <c r="S26" s="141">
        <v>215</v>
      </c>
      <c r="T26" s="141">
        <v>102</v>
      </c>
      <c r="U26" s="141">
        <v>125</v>
      </c>
      <c r="V26" s="141">
        <v>203</v>
      </c>
      <c r="W26" s="141">
        <v>252</v>
      </c>
      <c r="X26" s="141">
        <v>8</v>
      </c>
      <c r="Y26" s="141">
        <v>4</v>
      </c>
      <c r="Z26" s="147">
        <v>19</v>
      </c>
    </row>
    <row r="27" spans="1:26" ht="15" x14ac:dyDescent="0.2">
      <c r="A27" s="14">
        <v>20</v>
      </c>
      <c r="B27" s="139" t="s">
        <v>27</v>
      </c>
      <c r="C27" s="177">
        <v>464</v>
      </c>
      <c r="D27" s="146">
        <v>45</v>
      </c>
      <c r="E27" s="146">
        <v>41</v>
      </c>
      <c r="F27" s="146">
        <v>28</v>
      </c>
      <c r="G27" s="146">
        <v>37</v>
      </c>
      <c r="H27" s="146">
        <v>7</v>
      </c>
      <c r="I27" s="146">
        <v>4</v>
      </c>
      <c r="J27" s="146">
        <v>1</v>
      </c>
      <c r="K27" s="146">
        <v>1</v>
      </c>
      <c r="L27" s="146">
        <v>26</v>
      </c>
      <c r="M27" s="146">
        <v>62</v>
      </c>
      <c r="N27" s="146" t="s">
        <v>12</v>
      </c>
      <c r="O27" s="146" t="s">
        <v>12</v>
      </c>
      <c r="P27" s="146">
        <v>16</v>
      </c>
      <c r="Q27" s="146">
        <v>30</v>
      </c>
      <c r="R27" s="146">
        <v>19</v>
      </c>
      <c r="S27" s="146">
        <v>32</v>
      </c>
      <c r="T27" s="146">
        <v>11</v>
      </c>
      <c r="U27" s="146">
        <v>27</v>
      </c>
      <c r="V27" s="146">
        <v>40</v>
      </c>
      <c r="W27" s="146">
        <v>36</v>
      </c>
      <c r="X27" s="146" t="s">
        <v>12</v>
      </c>
      <c r="Y27" s="146">
        <v>1</v>
      </c>
      <c r="Z27" s="147">
        <v>20</v>
      </c>
    </row>
    <row r="28" spans="1:26" ht="15" x14ac:dyDescent="0.2">
      <c r="A28" s="14">
        <v>21</v>
      </c>
      <c r="B28" s="139" t="s">
        <v>28</v>
      </c>
      <c r="C28" s="177">
        <v>174</v>
      </c>
      <c r="D28" s="146">
        <v>9</v>
      </c>
      <c r="E28" s="146">
        <v>41</v>
      </c>
      <c r="F28" s="146">
        <v>1</v>
      </c>
      <c r="G28" s="146">
        <v>3</v>
      </c>
      <c r="H28" s="146" t="s">
        <v>12</v>
      </c>
      <c r="I28" s="146">
        <v>1</v>
      </c>
      <c r="J28" s="146" t="s">
        <v>12</v>
      </c>
      <c r="K28" s="146">
        <v>10</v>
      </c>
      <c r="L28" s="146">
        <v>5</v>
      </c>
      <c r="M28" s="146">
        <v>32</v>
      </c>
      <c r="N28" s="146" t="s">
        <v>12</v>
      </c>
      <c r="O28" s="146" t="s">
        <v>12</v>
      </c>
      <c r="P28" s="146">
        <v>1</v>
      </c>
      <c r="Q28" s="146">
        <v>30</v>
      </c>
      <c r="R28" s="146">
        <v>9</v>
      </c>
      <c r="S28" s="146">
        <v>21</v>
      </c>
      <c r="T28" s="146">
        <v>2</v>
      </c>
      <c r="U28" s="146">
        <v>3</v>
      </c>
      <c r="V28" s="146" t="s">
        <v>12</v>
      </c>
      <c r="W28" s="146">
        <v>6</v>
      </c>
      <c r="X28" s="146" t="s">
        <v>12</v>
      </c>
      <c r="Y28" s="146" t="s">
        <v>12</v>
      </c>
      <c r="Z28" s="147">
        <v>21</v>
      </c>
    </row>
    <row r="29" spans="1:26" ht="15" x14ac:dyDescent="0.2">
      <c r="A29" s="14">
        <v>22</v>
      </c>
      <c r="B29" s="139" t="s">
        <v>29</v>
      </c>
      <c r="C29" s="177">
        <v>205</v>
      </c>
      <c r="D29" s="146">
        <v>21</v>
      </c>
      <c r="E29" s="146">
        <v>18</v>
      </c>
      <c r="F29" s="146">
        <v>4</v>
      </c>
      <c r="G29" s="146">
        <v>2</v>
      </c>
      <c r="H29" s="146">
        <v>1</v>
      </c>
      <c r="I29" s="146" t="s">
        <v>12</v>
      </c>
      <c r="J29" s="146">
        <v>17</v>
      </c>
      <c r="K29" s="146">
        <v>14</v>
      </c>
      <c r="L29" s="146">
        <v>16</v>
      </c>
      <c r="M29" s="146">
        <v>14</v>
      </c>
      <c r="N29" s="146" t="s">
        <v>12</v>
      </c>
      <c r="O29" s="146" t="s">
        <v>12</v>
      </c>
      <c r="P29" s="146">
        <v>37</v>
      </c>
      <c r="Q29" s="146">
        <v>31</v>
      </c>
      <c r="R29" s="146">
        <v>10</v>
      </c>
      <c r="S29" s="146" t="s">
        <v>12</v>
      </c>
      <c r="T29" s="146">
        <v>4</v>
      </c>
      <c r="U29" s="146">
        <v>1</v>
      </c>
      <c r="V29" s="146">
        <v>4</v>
      </c>
      <c r="W29" s="146">
        <v>5</v>
      </c>
      <c r="X29" s="146">
        <v>3</v>
      </c>
      <c r="Y29" s="146">
        <v>3</v>
      </c>
      <c r="Z29" s="147">
        <v>22</v>
      </c>
    </row>
    <row r="30" spans="1:26" ht="15" x14ac:dyDescent="0.2">
      <c r="A30" s="14">
        <v>23</v>
      </c>
      <c r="B30" s="139" t="s">
        <v>30</v>
      </c>
      <c r="C30" s="177">
        <v>27</v>
      </c>
      <c r="D30" s="146">
        <v>1</v>
      </c>
      <c r="E30" s="146">
        <v>4</v>
      </c>
      <c r="F30" s="146">
        <v>4</v>
      </c>
      <c r="G30" s="146">
        <v>3</v>
      </c>
      <c r="H30" s="146" t="s">
        <v>12</v>
      </c>
      <c r="I30" s="146" t="s">
        <v>12</v>
      </c>
      <c r="J30" s="146" t="s">
        <v>12</v>
      </c>
      <c r="K30" s="146" t="s">
        <v>12</v>
      </c>
      <c r="L30" s="146">
        <v>4</v>
      </c>
      <c r="M30" s="146">
        <v>10</v>
      </c>
      <c r="N30" s="146" t="s">
        <v>12</v>
      </c>
      <c r="O30" s="146" t="s">
        <v>12</v>
      </c>
      <c r="P30" s="146" t="s">
        <v>12</v>
      </c>
      <c r="Q30" s="146" t="s">
        <v>12</v>
      </c>
      <c r="R30" s="146" t="s">
        <v>12</v>
      </c>
      <c r="S30" s="146" t="s">
        <v>12</v>
      </c>
      <c r="T30" s="146" t="s">
        <v>12</v>
      </c>
      <c r="U30" s="146" t="s">
        <v>12</v>
      </c>
      <c r="V30" s="146">
        <v>1</v>
      </c>
      <c r="W30" s="146" t="s">
        <v>12</v>
      </c>
      <c r="X30" s="146" t="s">
        <v>12</v>
      </c>
      <c r="Y30" s="146" t="s">
        <v>12</v>
      </c>
      <c r="Z30" s="147">
        <v>23</v>
      </c>
    </row>
    <row r="31" spans="1:26" ht="15" x14ac:dyDescent="0.2">
      <c r="A31" s="14">
        <v>24</v>
      </c>
      <c r="B31" s="139" t="s">
        <v>31</v>
      </c>
      <c r="C31" s="177">
        <v>21</v>
      </c>
      <c r="D31" s="146">
        <v>7</v>
      </c>
      <c r="E31" s="146">
        <v>13</v>
      </c>
      <c r="F31" s="146" t="s">
        <v>12</v>
      </c>
      <c r="G31" s="146" t="s">
        <v>12</v>
      </c>
      <c r="H31" s="146" t="s">
        <v>12</v>
      </c>
      <c r="I31" s="146">
        <v>1</v>
      </c>
      <c r="J31" s="146" t="s">
        <v>12</v>
      </c>
      <c r="K31" s="146" t="s">
        <v>12</v>
      </c>
      <c r="L31" s="146" t="s">
        <v>12</v>
      </c>
      <c r="M31" s="146" t="s">
        <v>12</v>
      </c>
      <c r="N31" s="146" t="s">
        <v>12</v>
      </c>
      <c r="O31" s="146" t="s">
        <v>12</v>
      </c>
      <c r="P31" s="146" t="s">
        <v>12</v>
      </c>
      <c r="Q31" s="146" t="s">
        <v>12</v>
      </c>
      <c r="R31" s="146" t="s">
        <v>12</v>
      </c>
      <c r="S31" s="146" t="s">
        <v>12</v>
      </c>
      <c r="T31" s="146" t="s">
        <v>12</v>
      </c>
      <c r="U31" s="146" t="s">
        <v>12</v>
      </c>
      <c r="V31" s="146" t="s">
        <v>12</v>
      </c>
      <c r="W31" s="146" t="s">
        <v>12</v>
      </c>
      <c r="X31" s="146" t="s">
        <v>12</v>
      </c>
      <c r="Y31" s="146" t="s">
        <v>12</v>
      </c>
      <c r="Z31" s="147">
        <v>24</v>
      </c>
    </row>
    <row r="32" spans="1:26" ht="15" x14ac:dyDescent="0.2">
      <c r="A32" s="14">
        <v>25</v>
      </c>
      <c r="B32" s="139" t="s">
        <v>32</v>
      </c>
      <c r="C32" s="177">
        <v>141</v>
      </c>
      <c r="D32" s="146">
        <v>8</v>
      </c>
      <c r="E32" s="146">
        <v>39</v>
      </c>
      <c r="F32" s="146" t="s">
        <v>12</v>
      </c>
      <c r="G32" s="146">
        <v>1</v>
      </c>
      <c r="H32" s="146" t="s">
        <v>12</v>
      </c>
      <c r="I32" s="146">
        <v>5</v>
      </c>
      <c r="J32" s="146" t="s">
        <v>12</v>
      </c>
      <c r="K32" s="146" t="s">
        <v>12</v>
      </c>
      <c r="L32" s="146" t="s">
        <v>12</v>
      </c>
      <c r="M32" s="146">
        <v>8</v>
      </c>
      <c r="N32" s="146" t="s">
        <v>12</v>
      </c>
      <c r="O32" s="146" t="s">
        <v>12</v>
      </c>
      <c r="P32" s="146">
        <v>1</v>
      </c>
      <c r="Q32" s="146">
        <v>2</v>
      </c>
      <c r="R32" s="146">
        <v>10</v>
      </c>
      <c r="S32" s="146">
        <v>31</v>
      </c>
      <c r="T32" s="146">
        <v>1</v>
      </c>
      <c r="U32" s="146">
        <v>1</v>
      </c>
      <c r="V32" s="146">
        <v>8</v>
      </c>
      <c r="W32" s="146">
        <v>26</v>
      </c>
      <c r="X32" s="146" t="s">
        <v>12</v>
      </c>
      <c r="Y32" s="146" t="s">
        <v>12</v>
      </c>
      <c r="Z32" s="147">
        <v>25</v>
      </c>
    </row>
    <row r="33" spans="1:26" ht="15" x14ac:dyDescent="0.2">
      <c r="A33" s="14">
        <v>26</v>
      </c>
      <c r="B33" s="139" t="s">
        <v>33</v>
      </c>
      <c r="C33" s="177">
        <v>484</v>
      </c>
      <c r="D33" s="146">
        <v>103</v>
      </c>
      <c r="E33" s="146">
        <v>108</v>
      </c>
      <c r="F33" s="146">
        <v>14</v>
      </c>
      <c r="G33" s="146">
        <v>24</v>
      </c>
      <c r="H33" s="146">
        <v>4</v>
      </c>
      <c r="I33" s="146">
        <v>7</v>
      </c>
      <c r="J33" s="146" t="s">
        <v>12</v>
      </c>
      <c r="K33" s="146">
        <v>1</v>
      </c>
      <c r="L33" s="146">
        <v>23</v>
      </c>
      <c r="M33" s="146">
        <v>50</v>
      </c>
      <c r="N33" s="146" t="s">
        <v>12</v>
      </c>
      <c r="O33" s="146">
        <v>1</v>
      </c>
      <c r="P33" s="146">
        <v>2</v>
      </c>
      <c r="Q33" s="146" t="s">
        <v>12</v>
      </c>
      <c r="R33" s="146">
        <v>1</v>
      </c>
      <c r="S33" s="146">
        <v>2</v>
      </c>
      <c r="T33" s="146">
        <v>44</v>
      </c>
      <c r="U33" s="146">
        <v>46</v>
      </c>
      <c r="V33" s="146">
        <v>32</v>
      </c>
      <c r="W33" s="146">
        <v>22</v>
      </c>
      <c r="X33" s="146" t="s">
        <v>12</v>
      </c>
      <c r="Y33" s="146" t="s">
        <v>12</v>
      </c>
      <c r="Z33" s="147">
        <v>26</v>
      </c>
    </row>
    <row r="34" spans="1:26" ht="15" x14ac:dyDescent="0.2">
      <c r="A34" s="14">
        <v>27</v>
      </c>
      <c r="B34" s="139" t="s">
        <v>34</v>
      </c>
      <c r="C34" s="177">
        <v>23</v>
      </c>
      <c r="D34" s="146">
        <v>6</v>
      </c>
      <c r="E34" s="146">
        <v>1</v>
      </c>
      <c r="F34" s="146" t="s">
        <v>12</v>
      </c>
      <c r="G34" s="146">
        <v>1</v>
      </c>
      <c r="H34" s="146" t="s">
        <v>12</v>
      </c>
      <c r="I34" s="146" t="s">
        <v>12</v>
      </c>
      <c r="J34" s="146" t="s">
        <v>12</v>
      </c>
      <c r="K34" s="146" t="s">
        <v>12</v>
      </c>
      <c r="L34" s="146" t="s">
        <v>12</v>
      </c>
      <c r="M34" s="146" t="s">
        <v>12</v>
      </c>
      <c r="N34" s="146" t="s">
        <v>12</v>
      </c>
      <c r="O34" s="146" t="s">
        <v>12</v>
      </c>
      <c r="P34" s="146" t="s">
        <v>12</v>
      </c>
      <c r="Q34" s="146" t="s">
        <v>12</v>
      </c>
      <c r="R34" s="146" t="s">
        <v>12</v>
      </c>
      <c r="S34" s="146">
        <v>4</v>
      </c>
      <c r="T34" s="146">
        <v>7</v>
      </c>
      <c r="U34" s="146">
        <v>2</v>
      </c>
      <c r="V34" s="146" t="s">
        <v>12</v>
      </c>
      <c r="W34" s="146">
        <v>2</v>
      </c>
      <c r="X34" s="146" t="s">
        <v>12</v>
      </c>
      <c r="Y34" s="146" t="s">
        <v>12</v>
      </c>
      <c r="Z34" s="147">
        <v>27</v>
      </c>
    </row>
    <row r="35" spans="1:26" ht="15" x14ac:dyDescent="0.2">
      <c r="A35" s="14">
        <v>28</v>
      </c>
      <c r="B35" s="139" t="s">
        <v>35</v>
      </c>
      <c r="C35" s="177">
        <v>456</v>
      </c>
      <c r="D35" s="146">
        <v>154</v>
      </c>
      <c r="E35" s="146">
        <v>96</v>
      </c>
      <c r="F35" s="146">
        <v>35</v>
      </c>
      <c r="G35" s="146">
        <v>14</v>
      </c>
      <c r="H35" s="146">
        <v>3</v>
      </c>
      <c r="I35" s="146">
        <v>3</v>
      </c>
      <c r="J35" s="146" t="s">
        <v>12</v>
      </c>
      <c r="K35" s="146" t="s">
        <v>12</v>
      </c>
      <c r="L35" s="146">
        <v>41</v>
      </c>
      <c r="M35" s="146">
        <v>13</v>
      </c>
      <c r="N35" s="146" t="s">
        <v>12</v>
      </c>
      <c r="O35" s="146" t="s">
        <v>12</v>
      </c>
      <c r="P35" s="146">
        <v>12</v>
      </c>
      <c r="Q35" s="146">
        <v>6</v>
      </c>
      <c r="R35" s="146">
        <v>10</v>
      </c>
      <c r="S35" s="146">
        <v>7</v>
      </c>
      <c r="T35" s="146">
        <v>8</v>
      </c>
      <c r="U35" s="146">
        <v>28</v>
      </c>
      <c r="V35" s="146">
        <v>12</v>
      </c>
      <c r="W35" s="146">
        <v>14</v>
      </c>
      <c r="X35" s="146" t="s">
        <v>12</v>
      </c>
      <c r="Y35" s="146" t="s">
        <v>12</v>
      </c>
      <c r="Z35" s="147">
        <v>28</v>
      </c>
    </row>
    <row r="36" spans="1:26" ht="15" x14ac:dyDescent="0.2">
      <c r="A36" s="14">
        <v>29</v>
      </c>
      <c r="B36" s="139" t="s">
        <v>36</v>
      </c>
      <c r="C36" s="177">
        <v>153</v>
      </c>
      <c r="D36" s="146">
        <v>15</v>
      </c>
      <c r="E36" s="146">
        <v>21</v>
      </c>
      <c r="F36" s="146">
        <v>4</v>
      </c>
      <c r="G36" s="146">
        <v>5</v>
      </c>
      <c r="H36" s="146" t="s">
        <v>12</v>
      </c>
      <c r="I36" s="146" t="s">
        <v>12</v>
      </c>
      <c r="J36" s="146">
        <v>1</v>
      </c>
      <c r="K36" s="146">
        <v>1</v>
      </c>
      <c r="L36" s="146">
        <v>12</v>
      </c>
      <c r="M36" s="146">
        <v>9</v>
      </c>
      <c r="N36" s="146" t="s">
        <v>12</v>
      </c>
      <c r="O36" s="146" t="s">
        <v>12</v>
      </c>
      <c r="P36" s="146">
        <v>3</v>
      </c>
      <c r="Q36" s="146">
        <v>7</v>
      </c>
      <c r="R36" s="146">
        <v>8</v>
      </c>
      <c r="S36" s="146">
        <v>12</v>
      </c>
      <c r="T36" s="146" t="s">
        <v>12</v>
      </c>
      <c r="U36" s="146" t="s">
        <v>12</v>
      </c>
      <c r="V36" s="146">
        <v>19</v>
      </c>
      <c r="W36" s="146">
        <v>36</v>
      </c>
      <c r="X36" s="146" t="s">
        <v>12</v>
      </c>
      <c r="Y36" s="146" t="s">
        <v>12</v>
      </c>
      <c r="Z36" s="147">
        <v>29</v>
      </c>
    </row>
    <row r="37" spans="1:26" ht="15" x14ac:dyDescent="0.2">
      <c r="A37" s="14">
        <v>30</v>
      </c>
      <c r="B37" s="139" t="s">
        <v>37</v>
      </c>
      <c r="C37" s="177">
        <v>220</v>
      </c>
      <c r="D37" s="146">
        <v>10</v>
      </c>
      <c r="E37" s="146">
        <v>20</v>
      </c>
      <c r="F37" s="146">
        <v>1</v>
      </c>
      <c r="G37" s="146">
        <v>9</v>
      </c>
      <c r="H37" s="146">
        <v>4</v>
      </c>
      <c r="I37" s="146">
        <v>6</v>
      </c>
      <c r="J37" s="146" t="s">
        <v>12</v>
      </c>
      <c r="K37" s="146">
        <v>1</v>
      </c>
      <c r="L37" s="146">
        <v>13</v>
      </c>
      <c r="M37" s="146">
        <v>27</v>
      </c>
      <c r="N37" s="146" t="s">
        <v>12</v>
      </c>
      <c r="O37" s="146" t="s">
        <v>12</v>
      </c>
      <c r="P37" s="146">
        <v>30</v>
      </c>
      <c r="Q37" s="146">
        <v>18</v>
      </c>
      <c r="R37" s="146">
        <v>2</v>
      </c>
      <c r="S37" s="146">
        <v>15</v>
      </c>
      <c r="T37" s="146" t="s">
        <v>12</v>
      </c>
      <c r="U37" s="146">
        <v>4</v>
      </c>
      <c r="V37" s="146">
        <v>12</v>
      </c>
      <c r="W37" s="146">
        <v>48</v>
      </c>
      <c r="X37" s="146" t="s">
        <v>12</v>
      </c>
      <c r="Y37" s="146" t="s">
        <v>12</v>
      </c>
      <c r="Z37" s="147">
        <v>30</v>
      </c>
    </row>
    <row r="38" spans="1:26" ht="15" x14ac:dyDescent="0.2">
      <c r="A38" s="14">
        <v>31</v>
      </c>
      <c r="B38" s="139" t="s">
        <v>38</v>
      </c>
      <c r="C38" s="177">
        <v>101</v>
      </c>
      <c r="D38" s="146">
        <v>5</v>
      </c>
      <c r="E38" s="146">
        <v>1</v>
      </c>
      <c r="F38" s="146" t="s">
        <v>12</v>
      </c>
      <c r="G38" s="146" t="s">
        <v>12</v>
      </c>
      <c r="H38" s="146">
        <v>1</v>
      </c>
      <c r="I38" s="146" t="s">
        <v>12</v>
      </c>
      <c r="J38" s="146" t="s">
        <v>12</v>
      </c>
      <c r="K38" s="146" t="s">
        <v>12</v>
      </c>
      <c r="L38" s="146">
        <v>9</v>
      </c>
      <c r="M38" s="146">
        <v>10</v>
      </c>
      <c r="N38" s="146" t="s">
        <v>12</v>
      </c>
      <c r="O38" s="146" t="s">
        <v>12</v>
      </c>
      <c r="P38" s="146">
        <v>2</v>
      </c>
      <c r="Q38" s="146">
        <v>1</v>
      </c>
      <c r="R38" s="146">
        <v>1</v>
      </c>
      <c r="S38" s="146">
        <v>1</v>
      </c>
      <c r="T38" s="146">
        <v>4</v>
      </c>
      <c r="U38" s="146">
        <v>4</v>
      </c>
      <c r="V38" s="146">
        <v>34</v>
      </c>
      <c r="W38" s="146">
        <v>28</v>
      </c>
      <c r="X38" s="146" t="s">
        <v>12</v>
      </c>
      <c r="Y38" s="146" t="s">
        <v>12</v>
      </c>
      <c r="Z38" s="147">
        <v>31</v>
      </c>
    </row>
    <row r="39" spans="1:26" ht="15" x14ac:dyDescent="0.2">
      <c r="A39" s="14">
        <v>32</v>
      </c>
      <c r="B39" s="139" t="s">
        <v>39</v>
      </c>
      <c r="C39" s="177">
        <v>676</v>
      </c>
      <c r="D39" s="146">
        <v>46</v>
      </c>
      <c r="E39" s="146">
        <v>57</v>
      </c>
      <c r="F39" s="146">
        <v>7</v>
      </c>
      <c r="G39" s="146">
        <v>22</v>
      </c>
      <c r="H39" s="146">
        <v>3</v>
      </c>
      <c r="I39" s="146">
        <v>1</v>
      </c>
      <c r="J39" s="146">
        <v>20</v>
      </c>
      <c r="K39" s="146">
        <v>7</v>
      </c>
      <c r="L39" s="146">
        <v>31</v>
      </c>
      <c r="M39" s="146">
        <v>82</v>
      </c>
      <c r="N39" s="146" t="s">
        <v>12</v>
      </c>
      <c r="O39" s="146" t="s">
        <v>12</v>
      </c>
      <c r="P39" s="146">
        <v>108</v>
      </c>
      <c r="Q39" s="146">
        <v>188</v>
      </c>
      <c r="R39" s="146">
        <v>32</v>
      </c>
      <c r="S39" s="146">
        <v>53</v>
      </c>
      <c r="T39" s="146" t="s">
        <v>12</v>
      </c>
      <c r="U39" s="146">
        <v>2</v>
      </c>
      <c r="V39" s="146">
        <v>11</v>
      </c>
      <c r="W39" s="146">
        <v>6</v>
      </c>
      <c r="X39" s="146" t="s">
        <v>12</v>
      </c>
      <c r="Y39" s="146" t="s">
        <v>12</v>
      </c>
      <c r="Z39" s="147">
        <v>32</v>
      </c>
    </row>
    <row r="40" spans="1:26" ht="15" x14ac:dyDescent="0.2">
      <c r="A40" s="14">
        <v>33</v>
      </c>
      <c r="B40" s="139" t="s">
        <v>40</v>
      </c>
      <c r="C40" s="177">
        <v>170</v>
      </c>
      <c r="D40" s="146">
        <v>61</v>
      </c>
      <c r="E40" s="146">
        <v>82</v>
      </c>
      <c r="F40" s="146">
        <v>2</v>
      </c>
      <c r="G40" s="146">
        <v>3</v>
      </c>
      <c r="H40" s="146" t="s">
        <v>12</v>
      </c>
      <c r="I40" s="146">
        <v>1</v>
      </c>
      <c r="J40" s="146" t="s">
        <v>12</v>
      </c>
      <c r="K40" s="146" t="s">
        <v>12</v>
      </c>
      <c r="L40" s="146">
        <v>10</v>
      </c>
      <c r="M40" s="146">
        <v>7</v>
      </c>
      <c r="N40" s="146" t="s">
        <v>12</v>
      </c>
      <c r="O40" s="146" t="s">
        <v>12</v>
      </c>
      <c r="P40" s="146" t="s">
        <v>12</v>
      </c>
      <c r="Q40" s="146" t="s">
        <v>12</v>
      </c>
      <c r="R40" s="146">
        <v>1</v>
      </c>
      <c r="S40" s="146">
        <v>1</v>
      </c>
      <c r="T40" s="146" t="s">
        <v>12</v>
      </c>
      <c r="U40" s="146" t="s">
        <v>12</v>
      </c>
      <c r="V40" s="146">
        <v>1</v>
      </c>
      <c r="W40" s="146">
        <v>1</v>
      </c>
      <c r="X40" s="146" t="s">
        <v>12</v>
      </c>
      <c r="Y40" s="146" t="s">
        <v>12</v>
      </c>
      <c r="Z40" s="147">
        <v>33</v>
      </c>
    </row>
    <row r="41" spans="1:26" ht="15" x14ac:dyDescent="0.2">
      <c r="A41" s="14">
        <v>34</v>
      </c>
      <c r="B41" s="139" t="s">
        <v>41</v>
      </c>
      <c r="C41" s="177">
        <v>288</v>
      </c>
      <c r="D41" s="146">
        <v>75</v>
      </c>
      <c r="E41" s="146">
        <v>87</v>
      </c>
      <c r="F41" s="146">
        <v>19</v>
      </c>
      <c r="G41" s="146">
        <v>19</v>
      </c>
      <c r="H41" s="146">
        <v>5</v>
      </c>
      <c r="I41" s="146">
        <v>5</v>
      </c>
      <c r="J41" s="146" t="s">
        <v>12</v>
      </c>
      <c r="K41" s="146" t="s">
        <v>12</v>
      </c>
      <c r="L41" s="146">
        <v>15</v>
      </c>
      <c r="M41" s="146">
        <v>7</v>
      </c>
      <c r="N41" s="146">
        <v>1</v>
      </c>
      <c r="O41" s="146" t="s">
        <v>12</v>
      </c>
      <c r="P41" s="146">
        <v>20</v>
      </c>
      <c r="Q41" s="146">
        <v>13</v>
      </c>
      <c r="R41" s="146">
        <v>7</v>
      </c>
      <c r="S41" s="146">
        <v>4</v>
      </c>
      <c r="T41" s="146">
        <v>5</v>
      </c>
      <c r="U41" s="146">
        <v>5</v>
      </c>
      <c r="V41" s="146">
        <v>1</v>
      </c>
      <c r="W41" s="146" t="s">
        <v>12</v>
      </c>
      <c r="X41" s="146" t="s">
        <v>12</v>
      </c>
      <c r="Y41" s="146" t="s">
        <v>12</v>
      </c>
      <c r="Z41" s="147">
        <v>34</v>
      </c>
    </row>
    <row r="42" spans="1:26" ht="15" x14ac:dyDescent="0.2">
      <c r="A42" s="14">
        <v>35</v>
      </c>
      <c r="B42" s="139" t="s">
        <v>42</v>
      </c>
      <c r="C42" s="177">
        <v>133</v>
      </c>
      <c r="D42" s="146">
        <v>33</v>
      </c>
      <c r="E42" s="146">
        <v>27</v>
      </c>
      <c r="F42" s="146">
        <v>3</v>
      </c>
      <c r="G42" s="146">
        <v>4</v>
      </c>
      <c r="H42" s="146">
        <v>2</v>
      </c>
      <c r="I42" s="146" t="s">
        <v>12</v>
      </c>
      <c r="J42" s="146" t="s">
        <v>12</v>
      </c>
      <c r="K42" s="146" t="s">
        <v>12</v>
      </c>
      <c r="L42" s="146">
        <v>23</v>
      </c>
      <c r="M42" s="146">
        <v>11</v>
      </c>
      <c r="N42" s="146" t="s">
        <v>12</v>
      </c>
      <c r="O42" s="146" t="s">
        <v>12</v>
      </c>
      <c r="P42" s="146">
        <v>11</v>
      </c>
      <c r="Q42" s="146">
        <v>1</v>
      </c>
      <c r="R42" s="146">
        <v>2</v>
      </c>
      <c r="S42" s="146">
        <v>2</v>
      </c>
      <c r="T42" s="146">
        <v>9</v>
      </c>
      <c r="U42" s="146" t="s">
        <v>12</v>
      </c>
      <c r="V42" s="146">
        <v>4</v>
      </c>
      <c r="W42" s="146">
        <v>1</v>
      </c>
      <c r="X42" s="146" t="s">
        <v>12</v>
      </c>
      <c r="Y42" s="146" t="s">
        <v>12</v>
      </c>
      <c r="Z42" s="147">
        <v>35</v>
      </c>
    </row>
    <row r="43" spans="1:26" ht="15" x14ac:dyDescent="0.2">
      <c r="A43" s="14">
        <v>36</v>
      </c>
      <c r="B43" s="139" t="s">
        <v>43</v>
      </c>
      <c r="C43" s="177">
        <v>197</v>
      </c>
      <c r="D43" s="146">
        <v>27</v>
      </c>
      <c r="E43" s="146">
        <v>6</v>
      </c>
      <c r="F43" s="146">
        <v>8</v>
      </c>
      <c r="G43" s="146">
        <v>3</v>
      </c>
      <c r="H43" s="146">
        <v>3</v>
      </c>
      <c r="I43" s="146">
        <v>1</v>
      </c>
      <c r="J43" s="146" t="s">
        <v>12</v>
      </c>
      <c r="K43" s="146" t="s">
        <v>12</v>
      </c>
      <c r="L43" s="146">
        <v>61</v>
      </c>
      <c r="M43" s="146">
        <v>27</v>
      </c>
      <c r="N43" s="146" t="s">
        <v>12</v>
      </c>
      <c r="O43" s="146" t="s">
        <v>12</v>
      </c>
      <c r="P43" s="146">
        <v>18</v>
      </c>
      <c r="Q43" s="146">
        <v>5</v>
      </c>
      <c r="R43" s="146">
        <v>21</v>
      </c>
      <c r="S43" s="146">
        <v>16</v>
      </c>
      <c r="T43" s="146" t="s">
        <v>12</v>
      </c>
      <c r="U43" s="146" t="s">
        <v>12</v>
      </c>
      <c r="V43" s="146">
        <v>1</v>
      </c>
      <c r="W43" s="146" t="s">
        <v>12</v>
      </c>
      <c r="X43" s="146" t="s">
        <v>12</v>
      </c>
      <c r="Y43" s="146" t="s">
        <v>12</v>
      </c>
      <c r="Z43" s="147">
        <v>36</v>
      </c>
    </row>
    <row r="44" spans="1:26" ht="15" x14ac:dyDescent="0.2">
      <c r="A44" s="14">
        <v>37</v>
      </c>
      <c r="B44" s="139" t="s">
        <v>44</v>
      </c>
      <c r="C44" s="177">
        <v>142</v>
      </c>
      <c r="D44" s="146">
        <v>10</v>
      </c>
      <c r="E44" s="146">
        <v>5</v>
      </c>
      <c r="F44" s="146" t="s">
        <v>12</v>
      </c>
      <c r="G44" s="146" t="s">
        <v>12</v>
      </c>
      <c r="H44" s="146" t="s">
        <v>12</v>
      </c>
      <c r="I44" s="146">
        <v>1</v>
      </c>
      <c r="J44" s="146" t="s">
        <v>12</v>
      </c>
      <c r="K44" s="146" t="s">
        <v>12</v>
      </c>
      <c r="L44" s="146">
        <v>15</v>
      </c>
      <c r="M44" s="146">
        <v>29</v>
      </c>
      <c r="N44" s="146">
        <v>1</v>
      </c>
      <c r="O44" s="146" t="s">
        <v>12</v>
      </c>
      <c r="P44" s="146">
        <v>3</v>
      </c>
      <c r="Q44" s="146">
        <v>3</v>
      </c>
      <c r="R44" s="146">
        <v>22</v>
      </c>
      <c r="S44" s="146">
        <v>13</v>
      </c>
      <c r="T44" s="146">
        <v>2</v>
      </c>
      <c r="U44" s="146">
        <v>2</v>
      </c>
      <c r="V44" s="146">
        <v>17</v>
      </c>
      <c r="W44" s="146">
        <v>19</v>
      </c>
      <c r="X44" s="146" t="s">
        <v>12</v>
      </c>
      <c r="Y44" s="146" t="s">
        <v>12</v>
      </c>
      <c r="Z44" s="147">
        <v>37</v>
      </c>
    </row>
    <row r="45" spans="1:26" ht="15" x14ac:dyDescent="0.2">
      <c r="A45" s="14">
        <v>38</v>
      </c>
      <c r="B45" s="139" t="s">
        <v>45</v>
      </c>
      <c r="C45" s="177">
        <v>85</v>
      </c>
      <c r="D45" s="146">
        <v>24</v>
      </c>
      <c r="E45" s="146">
        <v>9</v>
      </c>
      <c r="F45" s="146">
        <v>3</v>
      </c>
      <c r="G45" s="146">
        <v>2</v>
      </c>
      <c r="H45" s="146">
        <v>4</v>
      </c>
      <c r="I45" s="146">
        <v>1</v>
      </c>
      <c r="J45" s="146" t="s">
        <v>12</v>
      </c>
      <c r="K45" s="146" t="s">
        <v>12</v>
      </c>
      <c r="L45" s="146">
        <v>23</v>
      </c>
      <c r="M45" s="146">
        <v>6</v>
      </c>
      <c r="N45" s="146" t="s">
        <v>12</v>
      </c>
      <c r="O45" s="146" t="s">
        <v>12</v>
      </c>
      <c r="P45" s="146">
        <v>6</v>
      </c>
      <c r="Q45" s="146" t="s">
        <v>12</v>
      </c>
      <c r="R45" s="146">
        <v>1</v>
      </c>
      <c r="S45" s="146">
        <v>1</v>
      </c>
      <c r="T45" s="146" t="s">
        <v>12</v>
      </c>
      <c r="U45" s="146" t="s">
        <v>12</v>
      </c>
      <c r="V45" s="146">
        <v>2</v>
      </c>
      <c r="W45" s="146">
        <v>2</v>
      </c>
      <c r="X45" s="146">
        <v>1</v>
      </c>
      <c r="Y45" s="146" t="s">
        <v>12</v>
      </c>
      <c r="Z45" s="147">
        <v>38</v>
      </c>
    </row>
    <row r="46" spans="1:26" ht="15" x14ac:dyDescent="0.2">
      <c r="A46" s="14">
        <v>39</v>
      </c>
      <c r="B46" s="139" t="s">
        <v>46</v>
      </c>
      <c r="C46" s="177">
        <v>174</v>
      </c>
      <c r="D46" s="146">
        <v>51</v>
      </c>
      <c r="E46" s="146">
        <v>12</v>
      </c>
      <c r="F46" s="146">
        <v>16</v>
      </c>
      <c r="G46" s="146">
        <v>1</v>
      </c>
      <c r="H46" s="146">
        <v>4</v>
      </c>
      <c r="I46" s="146" t="s">
        <v>12</v>
      </c>
      <c r="J46" s="146">
        <v>5</v>
      </c>
      <c r="K46" s="146" t="s">
        <v>12</v>
      </c>
      <c r="L46" s="146">
        <v>47</v>
      </c>
      <c r="M46" s="146" t="s">
        <v>12</v>
      </c>
      <c r="N46" s="146" t="s">
        <v>12</v>
      </c>
      <c r="O46" s="146" t="s">
        <v>12</v>
      </c>
      <c r="P46" s="146">
        <v>13</v>
      </c>
      <c r="Q46" s="146" t="s">
        <v>12</v>
      </c>
      <c r="R46" s="146">
        <v>12</v>
      </c>
      <c r="S46" s="146" t="s">
        <v>12</v>
      </c>
      <c r="T46" s="146">
        <v>5</v>
      </c>
      <c r="U46" s="146" t="s">
        <v>12</v>
      </c>
      <c r="V46" s="146">
        <v>4</v>
      </c>
      <c r="W46" s="146" t="s">
        <v>12</v>
      </c>
      <c r="X46" s="146">
        <v>4</v>
      </c>
      <c r="Y46" s="146" t="s">
        <v>12</v>
      </c>
      <c r="Z46" s="147">
        <v>39</v>
      </c>
    </row>
    <row r="47" spans="1:26" ht="15" x14ac:dyDescent="0.2">
      <c r="A47" s="147">
        <v>40</v>
      </c>
      <c r="B47" s="139" t="s">
        <v>47</v>
      </c>
      <c r="C47" s="177" t="s">
        <v>12</v>
      </c>
      <c r="D47" s="146" t="s">
        <v>12</v>
      </c>
      <c r="E47" s="146" t="s">
        <v>12</v>
      </c>
      <c r="F47" s="146" t="s">
        <v>12</v>
      </c>
      <c r="G47" s="146" t="s">
        <v>12</v>
      </c>
      <c r="H47" s="146" t="s">
        <v>12</v>
      </c>
      <c r="I47" s="146" t="s">
        <v>12</v>
      </c>
      <c r="J47" s="146" t="s">
        <v>12</v>
      </c>
      <c r="K47" s="146" t="s">
        <v>12</v>
      </c>
      <c r="L47" s="146" t="s">
        <v>12</v>
      </c>
      <c r="M47" s="146" t="s">
        <v>12</v>
      </c>
      <c r="N47" s="146" t="s">
        <v>12</v>
      </c>
      <c r="O47" s="146" t="s">
        <v>12</v>
      </c>
      <c r="P47" s="146" t="s">
        <v>12</v>
      </c>
      <c r="Q47" s="146" t="s">
        <v>12</v>
      </c>
      <c r="R47" s="146" t="s">
        <v>12</v>
      </c>
      <c r="S47" s="146" t="s">
        <v>12</v>
      </c>
      <c r="T47" s="146" t="s">
        <v>12</v>
      </c>
      <c r="U47" s="146" t="s">
        <v>12</v>
      </c>
      <c r="V47" s="146" t="s">
        <v>12</v>
      </c>
      <c r="W47" s="146" t="s">
        <v>12</v>
      </c>
      <c r="X47" s="146" t="s">
        <v>12</v>
      </c>
      <c r="Y47" s="146" t="s">
        <v>12</v>
      </c>
      <c r="Z47" s="147">
        <v>40</v>
      </c>
    </row>
  </sheetData>
  <mergeCells count="17">
    <mergeCell ref="B3:L3"/>
    <mergeCell ref="B2:L2"/>
    <mergeCell ref="T6:U6"/>
    <mergeCell ref="V6:W6"/>
    <mergeCell ref="B1:D1"/>
    <mergeCell ref="B4:Y4"/>
    <mergeCell ref="X6:Y6"/>
    <mergeCell ref="B5:B7"/>
    <mergeCell ref="D6:E6"/>
    <mergeCell ref="F6:G6"/>
    <mergeCell ref="H6:I6"/>
    <mergeCell ref="J6:K6"/>
    <mergeCell ref="L6:M6"/>
    <mergeCell ref="N6:O6"/>
    <mergeCell ref="P6:Q6"/>
    <mergeCell ref="D5:F5"/>
    <mergeCell ref="R6:S6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46"/>
  <sheetViews>
    <sheetView showGridLines="0" workbookViewId="0">
      <selection activeCell="B5" sqref="B5:B6"/>
    </sheetView>
  </sheetViews>
  <sheetFormatPr baseColWidth="10" defaultColWidth="11.42578125" defaultRowHeight="12.75" x14ac:dyDescent="0.2"/>
  <cols>
    <col min="1" max="1" width="4.28515625" style="1" customWidth="1"/>
    <col min="2" max="2" width="51.7109375" style="3" customWidth="1"/>
    <col min="3" max="3" width="6.140625" style="1" customWidth="1"/>
    <col min="4" max="4" width="8.140625" style="1" customWidth="1"/>
    <col min="5" max="5" width="8.7109375" style="1" customWidth="1"/>
    <col min="6" max="6" width="8.140625" style="1" customWidth="1"/>
    <col min="7" max="7" width="8.7109375" style="1" customWidth="1"/>
    <col min="8" max="8" width="8.140625" style="1" customWidth="1"/>
    <col min="9" max="9" width="8.7109375" style="1" customWidth="1"/>
    <col min="10" max="10" width="8.140625" style="1" customWidth="1"/>
    <col min="11" max="11" width="8.7109375" style="1" customWidth="1"/>
    <col min="12" max="12" width="8.140625" style="1" customWidth="1"/>
    <col min="13" max="13" width="8.7109375" style="1" customWidth="1"/>
    <col min="14" max="14" width="8.140625" style="1" customWidth="1"/>
    <col min="15" max="15" width="8.7109375" style="1" customWidth="1"/>
    <col min="16" max="16" width="8.140625" style="1" customWidth="1"/>
    <col min="17" max="17" width="8.7109375" style="1" customWidth="1"/>
    <col min="18" max="18" width="8.140625" style="1" customWidth="1"/>
    <col min="19" max="19" width="8.7109375" style="1" customWidth="1"/>
    <col min="20" max="20" width="8.140625" style="1" customWidth="1"/>
    <col min="21" max="21" width="8.7109375" style="1" customWidth="1"/>
    <col min="22" max="22" width="8.140625" style="1" customWidth="1"/>
    <col min="23" max="23" width="8.7109375" style="1" customWidth="1"/>
    <col min="24" max="24" width="8.140625" style="1" customWidth="1"/>
    <col min="25" max="25" width="8.7109375" style="1" customWidth="1"/>
    <col min="26" max="16384" width="11.42578125" style="1"/>
  </cols>
  <sheetData>
    <row r="1" spans="1:26" ht="15" x14ac:dyDescent="0.25">
      <c r="B1" s="212" t="s">
        <v>299</v>
      </c>
      <c r="C1" s="212"/>
      <c r="D1" s="212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148"/>
      <c r="U1" s="148"/>
      <c r="V1" s="148"/>
      <c r="W1" s="148"/>
      <c r="X1" s="148"/>
      <c r="Y1" s="148"/>
    </row>
    <row r="2" spans="1:26" ht="15" x14ac:dyDescent="0.25">
      <c r="B2" s="212" t="s">
        <v>297</v>
      </c>
      <c r="C2" s="212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148"/>
      <c r="T2" s="148"/>
      <c r="U2" s="148"/>
      <c r="V2" s="148"/>
      <c r="W2" s="148"/>
      <c r="X2" s="148"/>
      <c r="Y2" s="148"/>
    </row>
    <row r="3" spans="1:26" ht="15" x14ac:dyDescent="0.25">
      <c r="B3" s="212" t="s">
        <v>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6" x14ac:dyDescent="0.2">
      <c r="B4" s="208" t="s">
        <v>350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</row>
    <row r="5" spans="1:26" ht="15" customHeight="1" x14ac:dyDescent="0.2">
      <c r="B5" s="210"/>
      <c r="C5" s="180" t="s">
        <v>3</v>
      </c>
      <c r="D5" s="210" t="s">
        <v>176</v>
      </c>
      <c r="E5" s="210"/>
      <c r="F5" s="210" t="s">
        <v>177</v>
      </c>
      <c r="G5" s="210"/>
      <c r="H5" s="210" t="s">
        <v>178</v>
      </c>
      <c r="I5" s="210"/>
      <c r="J5" s="210" t="s">
        <v>179</v>
      </c>
      <c r="K5" s="210"/>
      <c r="L5" s="210" t="s">
        <v>180</v>
      </c>
      <c r="M5" s="210"/>
      <c r="N5" s="210" t="s">
        <v>181</v>
      </c>
      <c r="O5" s="210"/>
      <c r="P5" s="210" t="s">
        <v>182</v>
      </c>
      <c r="Q5" s="210"/>
      <c r="R5" s="210" t="s">
        <v>183</v>
      </c>
      <c r="S5" s="210"/>
      <c r="T5" s="210" t="s">
        <v>184</v>
      </c>
      <c r="U5" s="210"/>
      <c r="V5" s="210" t="s">
        <v>185</v>
      </c>
      <c r="W5" s="210"/>
      <c r="X5" s="210" t="s">
        <v>186</v>
      </c>
      <c r="Y5" s="210"/>
    </row>
    <row r="6" spans="1:26" ht="15" x14ac:dyDescent="0.2">
      <c r="B6" s="210"/>
      <c r="C6" s="180"/>
      <c r="D6" s="139" t="s">
        <v>6</v>
      </c>
      <c r="E6" s="139" t="s">
        <v>7</v>
      </c>
      <c r="F6" s="139" t="s">
        <v>6</v>
      </c>
      <c r="G6" s="139" t="s">
        <v>7</v>
      </c>
      <c r="H6" s="139" t="s">
        <v>6</v>
      </c>
      <c r="I6" s="139" t="s">
        <v>7</v>
      </c>
      <c r="J6" s="139" t="s">
        <v>6</v>
      </c>
      <c r="K6" s="139" t="s">
        <v>7</v>
      </c>
      <c r="L6" s="139" t="s">
        <v>6</v>
      </c>
      <c r="M6" s="139" t="s">
        <v>7</v>
      </c>
      <c r="N6" s="139" t="s">
        <v>6</v>
      </c>
      <c r="O6" s="139" t="s">
        <v>7</v>
      </c>
      <c r="P6" s="139" t="s">
        <v>6</v>
      </c>
      <c r="Q6" s="139" t="s">
        <v>7</v>
      </c>
      <c r="R6" s="139" t="s">
        <v>6</v>
      </c>
      <c r="S6" s="139" t="s">
        <v>7</v>
      </c>
      <c r="T6" s="139" t="s">
        <v>6</v>
      </c>
      <c r="U6" s="139" t="s">
        <v>7</v>
      </c>
      <c r="V6" s="139" t="s">
        <v>6</v>
      </c>
      <c r="W6" s="139" t="s">
        <v>7</v>
      </c>
      <c r="X6" s="139" t="s">
        <v>6</v>
      </c>
      <c r="Y6" s="139" t="s">
        <v>7</v>
      </c>
    </row>
    <row r="7" spans="1:26" ht="15" customHeight="1" x14ac:dyDescent="0.2">
      <c r="A7" s="14">
        <v>1</v>
      </c>
      <c r="B7" s="139" t="s">
        <v>3</v>
      </c>
      <c r="C7" s="176">
        <v>635</v>
      </c>
      <c r="D7" s="141">
        <v>7</v>
      </c>
      <c r="E7" s="141">
        <v>77</v>
      </c>
      <c r="F7" s="141">
        <v>3</v>
      </c>
      <c r="G7" s="141">
        <v>22</v>
      </c>
      <c r="H7" s="141">
        <v>1</v>
      </c>
      <c r="I7" s="141">
        <v>22</v>
      </c>
      <c r="J7" s="141">
        <v>2</v>
      </c>
      <c r="K7" s="141">
        <v>5</v>
      </c>
      <c r="L7" s="141">
        <v>26</v>
      </c>
      <c r="M7" s="141">
        <v>90</v>
      </c>
      <c r="N7" s="141" t="s">
        <v>12</v>
      </c>
      <c r="O7" s="141" t="s">
        <v>12</v>
      </c>
      <c r="P7" s="141">
        <v>11</v>
      </c>
      <c r="Q7" s="141">
        <v>189</v>
      </c>
      <c r="R7" s="141">
        <v>2</v>
      </c>
      <c r="S7" s="141">
        <v>94</v>
      </c>
      <c r="T7" s="141">
        <v>6</v>
      </c>
      <c r="U7" s="141">
        <v>30</v>
      </c>
      <c r="V7" s="141">
        <v>5</v>
      </c>
      <c r="W7" s="141">
        <v>43</v>
      </c>
      <c r="X7" s="141" t="s">
        <v>12</v>
      </c>
      <c r="Y7" s="141" t="s">
        <v>12</v>
      </c>
      <c r="Z7" s="147">
        <v>1</v>
      </c>
    </row>
    <row r="8" spans="1:26" ht="15" x14ac:dyDescent="0.2">
      <c r="A8" s="14">
        <v>2</v>
      </c>
      <c r="B8" s="139" t="s">
        <v>8</v>
      </c>
      <c r="C8" s="176" t="s">
        <v>12</v>
      </c>
      <c r="D8" s="141" t="s">
        <v>12</v>
      </c>
      <c r="E8" s="141" t="s">
        <v>12</v>
      </c>
      <c r="F8" s="141" t="s">
        <v>12</v>
      </c>
      <c r="G8" s="141" t="s">
        <v>12</v>
      </c>
      <c r="H8" s="141" t="s">
        <v>12</v>
      </c>
      <c r="I8" s="141" t="s">
        <v>12</v>
      </c>
      <c r="J8" s="141" t="s">
        <v>12</v>
      </c>
      <c r="K8" s="141" t="s">
        <v>12</v>
      </c>
      <c r="L8" s="141" t="s">
        <v>12</v>
      </c>
      <c r="M8" s="141" t="s">
        <v>12</v>
      </c>
      <c r="N8" s="141" t="s">
        <v>12</v>
      </c>
      <c r="O8" s="141" t="s">
        <v>12</v>
      </c>
      <c r="P8" s="141" t="s">
        <v>12</v>
      </c>
      <c r="Q8" s="141" t="s">
        <v>12</v>
      </c>
      <c r="R8" s="141" t="s">
        <v>12</v>
      </c>
      <c r="S8" s="141" t="s">
        <v>12</v>
      </c>
      <c r="T8" s="141" t="s">
        <v>12</v>
      </c>
      <c r="U8" s="141" t="s">
        <v>12</v>
      </c>
      <c r="V8" s="141" t="s">
        <v>12</v>
      </c>
      <c r="W8" s="141" t="s">
        <v>12</v>
      </c>
      <c r="X8" s="141" t="s">
        <v>12</v>
      </c>
      <c r="Y8" s="141" t="s">
        <v>12</v>
      </c>
      <c r="Z8" s="147">
        <v>2</v>
      </c>
    </row>
    <row r="9" spans="1:26" ht="15" x14ac:dyDescent="0.2">
      <c r="A9" s="14">
        <v>3</v>
      </c>
      <c r="B9" s="139" t="s">
        <v>9</v>
      </c>
      <c r="C9" s="177" t="s">
        <v>12</v>
      </c>
      <c r="D9" s="146" t="s">
        <v>12</v>
      </c>
      <c r="E9" s="146" t="s">
        <v>12</v>
      </c>
      <c r="F9" s="146" t="s">
        <v>12</v>
      </c>
      <c r="G9" s="146" t="s">
        <v>12</v>
      </c>
      <c r="H9" s="146" t="s">
        <v>12</v>
      </c>
      <c r="I9" s="146" t="s">
        <v>12</v>
      </c>
      <c r="J9" s="146" t="s">
        <v>12</v>
      </c>
      <c r="K9" s="146" t="s">
        <v>12</v>
      </c>
      <c r="L9" s="146" t="s">
        <v>12</v>
      </c>
      <c r="M9" s="146" t="s">
        <v>12</v>
      </c>
      <c r="N9" s="146" t="s">
        <v>12</v>
      </c>
      <c r="O9" s="146" t="s">
        <v>12</v>
      </c>
      <c r="P9" s="146" t="s">
        <v>12</v>
      </c>
      <c r="Q9" s="146" t="s">
        <v>12</v>
      </c>
      <c r="R9" s="146" t="s">
        <v>12</v>
      </c>
      <c r="S9" s="146" t="s">
        <v>12</v>
      </c>
      <c r="T9" s="146" t="s">
        <v>12</v>
      </c>
      <c r="U9" s="146" t="s">
        <v>12</v>
      </c>
      <c r="V9" s="146" t="s">
        <v>12</v>
      </c>
      <c r="W9" s="146" t="s">
        <v>12</v>
      </c>
      <c r="X9" s="146" t="s">
        <v>12</v>
      </c>
      <c r="Y9" s="146" t="s">
        <v>12</v>
      </c>
      <c r="Z9" s="147">
        <v>3</v>
      </c>
    </row>
    <row r="10" spans="1:26" ht="15" x14ac:dyDescent="0.2">
      <c r="A10" s="14">
        <v>4</v>
      </c>
      <c r="B10" s="139" t="s">
        <v>10</v>
      </c>
      <c r="C10" s="176">
        <v>311</v>
      </c>
      <c r="D10" s="141" t="s">
        <v>12</v>
      </c>
      <c r="E10" s="141">
        <v>15</v>
      </c>
      <c r="F10" s="141">
        <v>1</v>
      </c>
      <c r="G10" s="141">
        <v>5</v>
      </c>
      <c r="H10" s="141" t="s">
        <v>12</v>
      </c>
      <c r="I10" s="141">
        <v>10</v>
      </c>
      <c r="J10" s="141" t="s">
        <v>12</v>
      </c>
      <c r="K10" s="141" t="s">
        <v>12</v>
      </c>
      <c r="L10" s="141">
        <v>18</v>
      </c>
      <c r="M10" s="141">
        <v>69</v>
      </c>
      <c r="N10" s="141" t="s">
        <v>12</v>
      </c>
      <c r="O10" s="141" t="s">
        <v>12</v>
      </c>
      <c r="P10" s="141">
        <v>8</v>
      </c>
      <c r="Q10" s="141">
        <v>123</v>
      </c>
      <c r="R10" s="141">
        <v>1</v>
      </c>
      <c r="S10" s="141">
        <v>35</v>
      </c>
      <c r="T10" s="141">
        <v>3</v>
      </c>
      <c r="U10" s="141">
        <v>20</v>
      </c>
      <c r="V10" s="141" t="s">
        <v>12</v>
      </c>
      <c r="W10" s="141">
        <v>3</v>
      </c>
      <c r="X10" s="141" t="s">
        <v>12</v>
      </c>
      <c r="Y10" s="141" t="s">
        <v>12</v>
      </c>
      <c r="Z10" s="147">
        <v>4</v>
      </c>
    </row>
    <row r="11" spans="1:26" ht="15" x14ac:dyDescent="0.2">
      <c r="A11" s="14">
        <v>5</v>
      </c>
      <c r="B11" s="139" t="s">
        <v>11</v>
      </c>
      <c r="C11" s="177" t="s">
        <v>12</v>
      </c>
      <c r="D11" s="146" t="s">
        <v>12</v>
      </c>
      <c r="E11" s="146" t="s">
        <v>12</v>
      </c>
      <c r="F11" s="146" t="s">
        <v>12</v>
      </c>
      <c r="G11" s="146" t="s">
        <v>12</v>
      </c>
      <c r="H11" s="146" t="s">
        <v>12</v>
      </c>
      <c r="I11" s="146" t="s">
        <v>12</v>
      </c>
      <c r="J11" s="146" t="s">
        <v>12</v>
      </c>
      <c r="K11" s="146" t="s">
        <v>12</v>
      </c>
      <c r="L11" s="146" t="s">
        <v>12</v>
      </c>
      <c r="M11" s="146" t="s">
        <v>12</v>
      </c>
      <c r="N11" s="146" t="s">
        <v>12</v>
      </c>
      <c r="O11" s="146" t="s">
        <v>12</v>
      </c>
      <c r="P11" s="146" t="s">
        <v>12</v>
      </c>
      <c r="Q11" s="146" t="s">
        <v>12</v>
      </c>
      <c r="R11" s="146" t="s">
        <v>12</v>
      </c>
      <c r="S11" s="146" t="s">
        <v>12</v>
      </c>
      <c r="T11" s="146" t="s">
        <v>12</v>
      </c>
      <c r="U11" s="146" t="s">
        <v>12</v>
      </c>
      <c r="V11" s="146" t="s">
        <v>12</v>
      </c>
      <c r="W11" s="146" t="s">
        <v>12</v>
      </c>
      <c r="X11" s="146" t="s">
        <v>12</v>
      </c>
      <c r="Y11" s="146" t="s">
        <v>12</v>
      </c>
      <c r="Z11" s="147">
        <v>5</v>
      </c>
    </row>
    <row r="12" spans="1:26" ht="15" x14ac:dyDescent="0.2">
      <c r="A12" s="14">
        <v>6</v>
      </c>
      <c r="B12" s="139" t="s">
        <v>13</v>
      </c>
      <c r="C12" s="177">
        <v>24</v>
      </c>
      <c r="D12" s="146" t="s">
        <v>12</v>
      </c>
      <c r="E12" s="146" t="s">
        <v>12</v>
      </c>
      <c r="F12" s="146" t="s">
        <v>12</v>
      </c>
      <c r="G12" s="146" t="s">
        <v>12</v>
      </c>
      <c r="H12" s="146" t="s">
        <v>12</v>
      </c>
      <c r="I12" s="146" t="s">
        <v>12</v>
      </c>
      <c r="J12" s="146" t="s">
        <v>12</v>
      </c>
      <c r="K12" s="146" t="s">
        <v>12</v>
      </c>
      <c r="L12" s="146">
        <v>3</v>
      </c>
      <c r="M12" s="146">
        <v>5</v>
      </c>
      <c r="N12" s="146" t="s">
        <v>12</v>
      </c>
      <c r="O12" s="146" t="s">
        <v>12</v>
      </c>
      <c r="P12" s="146" t="s">
        <v>12</v>
      </c>
      <c r="Q12" s="146" t="s">
        <v>12</v>
      </c>
      <c r="R12" s="146" t="s">
        <v>12</v>
      </c>
      <c r="S12" s="146" t="s">
        <v>12</v>
      </c>
      <c r="T12" s="146">
        <v>3</v>
      </c>
      <c r="U12" s="146">
        <v>13</v>
      </c>
      <c r="V12" s="146" t="s">
        <v>12</v>
      </c>
      <c r="W12" s="146" t="s">
        <v>12</v>
      </c>
      <c r="X12" s="146" t="s">
        <v>12</v>
      </c>
      <c r="Y12" s="146" t="s">
        <v>12</v>
      </c>
      <c r="Z12" s="147">
        <v>6</v>
      </c>
    </row>
    <row r="13" spans="1:26" ht="15" x14ac:dyDescent="0.2">
      <c r="A13" s="14">
        <v>7</v>
      </c>
      <c r="B13" s="139" t="s">
        <v>14</v>
      </c>
      <c r="C13" s="177" t="s">
        <v>12</v>
      </c>
      <c r="D13" s="146" t="s">
        <v>12</v>
      </c>
      <c r="E13" s="146" t="s">
        <v>12</v>
      </c>
      <c r="F13" s="146" t="s">
        <v>12</v>
      </c>
      <c r="G13" s="146" t="s">
        <v>12</v>
      </c>
      <c r="H13" s="146" t="s">
        <v>12</v>
      </c>
      <c r="I13" s="146" t="s">
        <v>12</v>
      </c>
      <c r="J13" s="146" t="s">
        <v>12</v>
      </c>
      <c r="K13" s="146" t="s">
        <v>12</v>
      </c>
      <c r="L13" s="146" t="s">
        <v>12</v>
      </c>
      <c r="M13" s="146" t="s">
        <v>12</v>
      </c>
      <c r="N13" s="146" t="s">
        <v>12</v>
      </c>
      <c r="O13" s="146" t="s">
        <v>12</v>
      </c>
      <c r="P13" s="146" t="s">
        <v>12</v>
      </c>
      <c r="Q13" s="146" t="s">
        <v>12</v>
      </c>
      <c r="R13" s="146" t="s">
        <v>12</v>
      </c>
      <c r="S13" s="146" t="s">
        <v>12</v>
      </c>
      <c r="T13" s="146" t="s">
        <v>12</v>
      </c>
      <c r="U13" s="146" t="s">
        <v>12</v>
      </c>
      <c r="V13" s="146" t="s">
        <v>12</v>
      </c>
      <c r="W13" s="146" t="s">
        <v>12</v>
      </c>
      <c r="X13" s="146" t="s">
        <v>12</v>
      </c>
      <c r="Y13" s="146" t="s">
        <v>12</v>
      </c>
      <c r="Z13" s="147">
        <v>7</v>
      </c>
    </row>
    <row r="14" spans="1:26" ht="15" x14ac:dyDescent="0.2">
      <c r="A14" s="14">
        <v>8</v>
      </c>
      <c r="B14" s="139" t="s">
        <v>15</v>
      </c>
      <c r="C14" s="177">
        <v>2</v>
      </c>
      <c r="D14" s="146" t="s">
        <v>12</v>
      </c>
      <c r="E14" s="146" t="s">
        <v>12</v>
      </c>
      <c r="F14" s="146" t="s">
        <v>12</v>
      </c>
      <c r="G14" s="146" t="s">
        <v>12</v>
      </c>
      <c r="H14" s="146" t="s">
        <v>12</v>
      </c>
      <c r="I14" s="146" t="s">
        <v>12</v>
      </c>
      <c r="J14" s="146" t="s">
        <v>12</v>
      </c>
      <c r="K14" s="146" t="s">
        <v>12</v>
      </c>
      <c r="L14" s="146" t="s">
        <v>12</v>
      </c>
      <c r="M14" s="146" t="s">
        <v>12</v>
      </c>
      <c r="N14" s="146" t="s">
        <v>12</v>
      </c>
      <c r="O14" s="146" t="s">
        <v>12</v>
      </c>
      <c r="P14" s="146" t="s">
        <v>12</v>
      </c>
      <c r="Q14" s="146" t="s">
        <v>12</v>
      </c>
      <c r="R14" s="146">
        <v>1</v>
      </c>
      <c r="S14" s="146">
        <v>1</v>
      </c>
      <c r="T14" s="146" t="s">
        <v>12</v>
      </c>
      <c r="U14" s="146" t="s">
        <v>12</v>
      </c>
      <c r="V14" s="146" t="s">
        <v>12</v>
      </c>
      <c r="W14" s="146" t="s">
        <v>12</v>
      </c>
      <c r="X14" s="146" t="s">
        <v>12</v>
      </c>
      <c r="Y14" s="146" t="s">
        <v>12</v>
      </c>
      <c r="Z14" s="147">
        <v>8</v>
      </c>
    </row>
    <row r="15" spans="1:26" ht="15" x14ac:dyDescent="0.2">
      <c r="A15" s="14">
        <v>9</v>
      </c>
      <c r="B15" s="139" t="s">
        <v>16</v>
      </c>
      <c r="C15" s="177" t="s">
        <v>12</v>
      </c>
      <c r="D15" s="146" t="s">
        <v>12</v>
      </c>
      <c r="E15" s="146" t="s">
        <v>12</v>
      </c>
      <c r="F15" s="146" t="s">
        <v>12</v>
      </c>
      <c r="G15" s="146" t="s">
        <v>12</v>
      </c>
      <c r="H15" s="146" t="s">
        <v>12</v>
      </c>
      <c r="I15" s="146" t="s">
        <v>12</v>
      </c>
      <c r="J15" s="146" t="s">
        <v>12</v>
      </c>
      <c r="K15" s="146" t="s">
        <v>12</v>
      </c>
      <c r="L15" s="146" t="s">
        <v>12</v>
      </c>
      <c r="M15" s="146" t="s">
        <v>12</v>
      </c>
      <c r="N15" s="146" t="s">
        <v>12</v>
      </c>
      <c r="O15" s="146" t="s">
        <v>12</v>
      </c>
      <c r="P15" s="146" t="s">
        <v>12</v>
      </c>
      <c r="Q15" s="146" t="s">
        <v>12</v>
      </c>
      <c r="R15" s="146" t="s">
        <v>12</v>
      </c>
      <c r="S15" s="146" t="s">
        <v>12</v>
      </c>
      <c r="T15" s="146" t="s">
        <v>12</v>
      </c>
      <c r="U15" s="146" t="s">
        <v>12</v>
      </c>
      <c r="V15" s="146" t="s">
        <v>12</v>
      </c>
      <c r="W15" s="146" t="s">
        <v>12</v>
      </c>
      <c r="X15" s="146" t="s">
        <v>12</v>
      </c>
      <c r="Y15" s="146" t="s">
        <v>12</v>
      </c>
      <c r="Z15" s="147">
        <v>9</v>
      </c>
    </row>
    <row r="16" spans="1:26" ht="15" x14ac:dyDescent="0.2">
      <c r="A16" s="14">
        <v>10</v>
      </c>
      <c r="B16" s="139" t="s">
        <v>17</v>
      </c>
      <c r="C16" s="177">
        <v>3</v>
      </c>
      <c r="D16" s="146" t="s">
        <v>12</v>
      </c>
      <c r="E16" s="146" t="s">
        <v>12</v>
      </c>
      <c r="F16" s="146">
        <v>1</v>
      </c>
      <c r="G16" s="146">
        <v>2</v>
      </c>
      <c r="H16" s="146" t="s">
        <v>12</v>
      </c>
      <c r="I16" s="146" t="s">
        <v>12</v>
      </c>
      <c r="J16" s="146" t="s">
        <v>12</v>
      </c>
      <c r="K16" s="146" t="s">
        <v>12</v>
      </c>
      <c r="L16" s="146" t="s">
        <v>12</v>
      </c>
      <c r="M16" s="146" t="s">
        <v>12</v>
      </c>
      <c r="N16" s="146" t="s">
        <v>12</v>
      </c>
      <c r="O16" s="146" t="s">
        <v>12</v>
      </c>
      <c r="P16" s="146" t="s">
        <v>12</v>
      </c>
      <c r="Q16" s="146" t="s">
        <v>12</v>
      </c>
      <c r="R16" s="146" t="s">
        <v>12</v>
      </c>
      <c r="S16" s="146" t="s">
        <v>12</v>
      </c>
      <c r="T16" s="146" t="s">
        <v>12</v>
      </c>
      <c r="U16" s="146" t="s">
        <v>12</v>
      </c>
      <c r="V16" s="146" t="s">
        <v>12</v>
      </c>
      <c r="W16" s="146" t="s">
        <v>12</v>
      </c>
      <c r="X16" s="146" t="s">
        <v>12</v>
      </c>
      <c r="Y16" s="146" t="s">
        <v>12</v>
      </c>
      <c r="Z16" s="147">
        <v>10</v>
      </c>
    </row>
    <row r="17" spans="1:26" ht="15" x14ac:dyDescent="0.2">
      <c r="A17" s="14">
        <v>11</v>
      </c>
      <c r="B17" s="139" t="s">
        <v>18</v>
      </c>
      <c r="C17" s="177">
        <v>14</v>
      </c>
      <c r="D17" s="146" t="s">
        <v>12</v>
      </c>
      <c r="E17" s="146">
        <v>8</v>
      </c>
      <c r="F17" s="146" t="s">
        <v>12</v>
      </c>
      <c r="G17" s="146" t="s">
        <v>12</v>
      </c>
      <c r="H17" s="146" t="s">
        <v>12</v>
      </c>
      <c r="I17" s="146">
        <v>1</v>
      </c>
      <c r="J17" s="146" t="s">
        <v>12</v>
      </c>
      <c r="K17" s="146" t="s">
        <v>12</v>
      </c>
      <c r="L17" s="146" t="s">
        <v>12</v>
      </c>
      <c r="M17" s="146" t="s">
        <v>12</v>
      </c>
      <c r="N17" s="146" t="s">
        <v>12</v>
      </c>
      <c r="O17" s="146" t="s">
        <v>12</v>
      </c>
      <c r="P17" s="146" t="s">
        <v>12</v>
      </c>
      <c r="Q17" s="146" t="s">
        <v>12</v>
      </c>
      <c r="R17" s="146" t="s">
        <v>12</v>
      </c>
      <c r="S17" s="146" t="s">
        <v>12</v>
      </c>
      <c r="T17" s="146" t="s">
        <v>12</v>
      </c>
      <c r="U17" s="146">
        <v>5</v>
      </c>
      <c r="V17" s="146" t="s">
        <v>12</v>
      </c>
      <c r="W17" s="146" t="s">
        <v>12</v>
      </c>
      <c r="X17" s="146" t="s">
        <v>12</v>
      </c>
      <c r="Y17" s="146" t="s">
        <v>12</v>
      </c>
      <c r="Z17" s="147">
        <v>11</v>
      </c>
    </row>
    <row r="18" spans="1:26" ht="15" x14ac:dyDescent="0.2">
      <c r="A18" s="14">
        <v>12</v>
      </c>
      <c r="B18" s="139" t="s">
        <v>19</v>
      </c>
      <c r="C18" s="177">
        <v>8</v>
      </c>
      <c r="D18" s="146" t="s">
        <v>12</v>
      </c>
      <c r="E18" s="146" t="s">
        <v>12</v>
      </c>
      <c r="F18" s="146" t="s">
        <v>12</v>
      </c>
      <c r="G18" s="146" t="s">
        <v>12</v>
      </c>
      <c r="H18" s="146" t="s">
        <v>12</v>
      </c>
      <c r="I18" s="146">
        <v>7</v>
      </c>
      <c r="J18" s="146" t="s">
        <v>12</v>
      </c>
      <c r="K18" s="146" t="s">
        <v>12</v>
      </c>
      <c r="L18" s="146" t="s">
        <v>12</v>
      </c>
      <c r="M18" s="146" t="s">
        <v>12</v>
      </c>
      <c r="N18" s="146" t="s">
        <v>12</v>
      </c>
      <c r="O18" s="146" t="s">
        <v>12</v>
      </c>
      <c r="P18" s="146" t="s">
        <v>12</v>
      </c>
      <c r="Q18" s="146" t="s">
        <v>12</v>
      </c>
      <c r="R18" s="146" t="s">
        <v>12</v>
      </c>
      <c r="S18" s="146">
        <v>1</v>
      </c>
      <c r="T18" s="146" t="s">
        <v>12</v>
      </c>
      <c r="U18" s="146" t="s">
        <v>12</v>
      </c>
      <c r="V18" s="146" t="s">
        <v>12</v>
      </c>
      <c r="W18" s="146" t="s">
        <v>12</v>
      </c>
      <c r="X18" s="146" t="s">
        <v>12</v>
      </c>
      <c r="Y18" s="146" t="s">
        <v>12</v>
      </c>
      <c r="Z18" s="147">
        <v>12</v>
      </c>
    </row>
    <row r="19" spans="1:26" ht="15" x14ac:dyDescent="0.2">
      <c r="A19" s="14">
        <v>13</v>
      </c>
      <c r="B19" s="139" t="s">
        <v>20</v>
      </c>
      <c r="C19" s="177">
        <v>1</v>
      </c>
      <c r="D19" s="146" t="s">
        <v>12</v>
      </c>
      <c r="E19" s="146" t="s">
        <v>12</v>
      </c>
      <c r="F19" s="146" t="s">
        <v>12</v>
      </c>
      <c r="G19" s="146" t="s">
        <v>12</v>
      </c>
      <c r="H19" s="146" t="s">
        <v>12</v>
      </c>
      <c r="I19" s="146" t="s">
        <v>12</v>
      </c>
      <c r="J19" s="146" t="s">
        <v>12</v>
      </c>
      <c r="K19" s="146" t="s">
        <v>12</v>
      </c>
      <c r="L19" s="146">
        <v>1</v>
      </c>
      <c r="M19" s="146" t="s">
        <v>12</v>
      </c>
      <c r="N19" s="146" t="s">
        <v>12</v>
      </c>
      <c r="O19" s="146" t="s">
        <v>12</v>
      </c>
      <c r="P19" s="146" t="s">
        <v>12</v>
      </c>
      <c r="Q19" s="146" t="s">
        <v>12</v>
      </c>
      <c r="R19" s="146" t="s">
        <v>12</v>
      </c>
      <c r="S19" s="146" t="s">
        <v>12</v>
      </c>
      <c r="T19" s="146" t="s">
        <v>12</v>
      </c>
      <c r="U19" s="146" t="s">
        <v>12</v>
      </c>
      <c r="V19" s="146" t="s">
        <v>12</v>
      </c>
      <c r="W19" s="146" t="s">
        <v>12</v>
      </c>
      <c r="X19" s="146" t="s">
        <v>12</v>
      </c>
      <c r="Y19" s="146" t="s">
        <v>12</v>
      </c>
      <c r="Z19" s="147">
        <v>13</v>
      </c>
    </row>
    <row r="20" spans="1:26" ht="15" x14ac:dyDescent="0.2">
      <c r="A20" s="14">
        <v>14</v>
      </c>
      <c r="B20" s="139" t="s">
        <v>21</v>
      </c>
      <c r="C20" s="177">
        <v>87</v>
      </c>
      <c r="D20" s="146" t="s">
        <v>12</v>
      </c>
      <c r="E20" s="146" t="s">
        <v>12</v>
      </c>
      <c r="F20" s="146" t="s">
        <v>12</v>
      </c>
      <c r="G20" s="146" t="s">
        <v>12</v>
      </c>
      <c r="H20" s="146" t="s">
        <v>12</v>
      </c>
      <c r="I20" s="146">
        <v>2</v>
      </c>
      <c r="J20" s="146" t="s">
        <v>12</v>
      </c>
      <c r="K20" s="146" t="s">
        <v>12</v>
      </c>
      <c r="L20" s="146">
        <v>7</v>
      </c>
      <c r="M20" s="146">
        <v>51</v>
      </c>
      <c r="N20" s="146" t="s">
        <v>12</v>
      </c>
      <c r="O20" s="146" t="s">
        <v>12</v>
      </c>
      <c r="P20" s="146">
        <v>2</v>
      </c>
      <c r="Q20" s="146">
        <v>19</v>
      </c>
      <c r="R20" s="146" t="s">
        <v>12</v>
      </c>
      <c r="S20" s="146">
        <v>6</v>
      </c>
      <c r="T20" s="146" t="s">
        <v>12</v>
      </c>
      <c r="U20" s="146" t="s">
        <v>12</v>
      </c>
      <c r="V20" s="146" t="s">
        <v>12</v>
      </c>
      <c r="W20" s="146" t="s">
        <v>12</v>
      </c>
      <c r="X20" s="146" t="s">
        <v>12</v>
      </c>
      <c r="Y20" s="146" t="s">
        <v>12</v>
      </c>
      <c r="Z20" s="147">
        <v>14</v>
      </c>
    </row>
    <row r="21" spans="1:26" ht="15" x14ac:dyDescent="0.2">
      <c r="A21" s="14">
        <v>15</v>
      </c>
      <c r="B21" s="139" t="s">
        <v>22</v>
      </c>
      <c r="C21" s="177">
        <v>110</v>
      </c>
      <c r="D21" s="146" t="s">
        <v>12</v>
      </c>
      <c r="E21" s="146" t="s">
        <v>12</v>
      </c>
      <c r="F21" s="146" t="s">
        <v>12</v>
      </c>
      <c r="G21" s="146" t="s">
        <v>12</v>
      </c>
      <c r="H21" s="146" t="s">
        <v>12</v>
      </c>
      <c r="I21" s="146" t="s">
        <v>12</v>
      </c>
      <c r="J21" s="146" t="s">
        <v>12</v>
      </c>
      <c r="K21" s="146" t="s">
        <v>12</v>
      </c>
      <c r="L21" s="146" t="s">
        <v>12</v>
      </c>
      <c r="M21" s="146" t="s">
        <v>12</v>
      </c>
      <c r="N21" s="146" t="s">
        <v>12</v>
      </c>
      <c r="O21" s="146" t="s">
        <v>12</v>
      </c>
      <c r="P21" s="146">
        <v>6</v>
      </c>
      <c r="Q21" s="146">
        <v>103</v>
      </c>
      <c r="R21" s="146" t="s">
        <v>12</v>
      </c>
      <c r="S21" s="146">
        <v>1</v>
      </c>
      <c r="T21" s="146" t="s">
        <v>12</v>
      </c>
      <c r="U21" s="146" t="s">
        <v>12</v>
      </c>
      <c r="V21" s="146" t="s">
        <v>12</v>
      </c>
      <c r="W21" s="146" t="s">
        <v>12</v>
      </c>
      <c r="X21" s="146" t="s">
        <v>12</v>
      </c>
      <c r="Y21" s="146" t="s">
        <v>12</v>
      </c>
      <c r="Z21" s="147">
        <v>15</v>
      </c>
    </row>
    <row r="22" spans="1:26" ht="15" x14ac:dyDescent="0.2">
      <c r="A22" s="14">
        <v>16</v>
      </c>
      <c r="B22" s="139" t="s">
        <v>23</v>
      </c>
      <c r="C22" s="177">
        <v>46</v>
      </c>
      <c r="D22" s="146" t="s">
        <v>12</v>
      </c>
      <c r="E22" s="146">
        <v>3</v>
      </c>
      <c r="F22" s="146" t="s">
        <v>12</v>
      </c>
      <c r="G22" s="146" t="s">
        <v>12</v>
      </c>
      <c r="H22" s="146" t="s">
        <v>12</v>
      </c>
      <c r="I22" s="146" t="s">
        <v>12</v>
      </c>
      <c r="J22" s="146" t="s">
        <v>12</v>
      </c>
      <c r="K22" s="146" t="s">
        <v>12</v>
      </c>
      <c r="L22" s="146">
        <v>7</v>
      </c>
      <c r="M22" s="146">
        <v>10</v>
      </c>
      <c r="N22" s="146" t="s">
        <v>12</v>
      </c>
      <c r="O22" s="146" t="s">
        <v>12</v>
      </c>
      <c r="P22" s="146" t="s">
        <v>12</v>
      </c>
      <c r="Q22" s="146" t="s">
        <v>12</v>
      </c>
      <c r="R22" s="146" t="s">
        <v>12</v>
      </c>
      <c r="S22" s="146">
        <v>26</v>
      </c>
      <c r="T22" s="146" t="s">
        <v>12</v>
      </c>
      <c r="U22" s="146" t="s">
        <v>12</v>
      </c>
      <c r="V22" s="146" t="s">
        <v>12</v>
      </c>
      <c r="W22" s="146" t="s">
        <v>12</v>
      </c>
      <c r="X22" s="146" t="s">
        <v>12</v>
      </c>
      <c r="Y22" s="146" t="s">
        <v>12</v>
      </c>
      <c r="Z22" s="147">
        <v>16</v>
      </c>
    </row>
    <row r="23" spans="1:26" ht="15" x14ac:dyDescent="0.2">
      <c r="A23" s="14">
        <v>17</v>
      </c>
      <c r="B23" s="139" t="s">
        <v>24</v>
      </c>
      <c r="C23" s="177" t="s">
        <v>12</v>
      </c>
      <c r="D23" s="146" t="s">
        <v>12</v>
      </c>
      <c r="E23" s="146" t="s">
        <v>12</v>
      </c>
      <c r="F23" s="146" t="s">
        <v>12</v>
      </c>
      <c r="G23" s="146" t="s">
        <v>12</v>
      </c>
      <c r="H23" s="146" t="s">
        <v>12</v>
      </c>
      <c r="I23" s="146" t="s">
        <v>12</v>
      </c>
      <c r="J23" s="146" t="s">
        <v>12</v>
      </c>
      <c r="K23" s="146" t="s">
        <v>12</v>
      </c>
      <c r="L23" s="146" t="s">
        <v>12</v>
      </c>
      <c r="M23" s="146" t="s">
        <v>12</v>
      </c>
      <c r="N23" s="146" t="s">
        <v>12</v>
      </c>
      <c r="O23" s="146" t="s">
        <v>12</v>
      </c>
      <c r="P23" s="146" t="s">
        <v>12</v>
      </c>
      <c r="Q23" s="146" t="s">
        <v>12</v>
      </c>
      <c r="R23" s="146" t="s">
        <v>12</v>
      </c>
      <c r="S23" s="146" t="s">
        <v>12</v>
      </c>
      <c r="T23" s="146" t="s">
        <v>12</v>
      </c>
      <c r="U23" s="146" t="s">
        <v>12</v>
      </c>
      <c r="V23" s="146" t="s">
        <v>12</v>
      </c>
      <c r="W23" s="146" t="s">
        <v>12</v>
      </c>
      <c r="X23" s="146" t="s">
        <v>12</v>
      </c>
      <c r="Y23" s="146" t="s">
        <v>12</v>
      </c>
      <c r="Z23" s="147">
        <v>17</v>
      </c>
    </row>
    <row r="24" spans="1:26" ht="15" x14ac:dyDescent="0.2">
      <c r="A24" s="14">
        <v>18</v>
      </c>
      <c r="B24" s="139" t="s">
        <v>25</v>
      </c>
      <c r="C24" s="177">
        <v>16</v>
      </c>
      <c r="D24" s="146" t="s">
        <v>12</v>
      </c>
      <c r="E24" s="146">
        <v>4</v>
      </c>
      <c r="F24" s="146" t="s">
        <v>12</v>
      </c>
      <c r="G24" s="146">
        <v>3</v>
      </c>
      <c r="H24" s="146" t="s">
        <v>12</v>
      </c>
      <c r="I24" s="146" t="s">
        <v>12</v>
      </c>
      <c r="J24" s="146" t="s">
        <v>12</v>
      </c>
      <c r="K24" s="146" t="s">
        <v>12</v>
      </c>
      <c r="L24" s="146" t="s">
        <v>12</v>
      </c>
      <c r="M24" s="146">
        <v>3</v>
      </c>
      <c r="N24" s="146" t="s">
        <v>12</v>
      </c>
      <c r="O24" s="146" t="s">
        <v>12</v>
      </c>
      <c r="P24" s="146" t="s">
        <v>12</v>
      </c>
      <c r="Q24" s="146">
        <v>1</v>
      </c>
      <c r="R24" s="146" t="s">
        <v>12</v>
      </c>
      <c r="S24" s="146" t="s">
        <v>12</v>
      </c>
      <c r="T24" s="146" t="s">
        <v>12</v>
      </c>
      <c r="U24" s="146">
        <v>2</v>
      </c>
      <c r="V24" s="146" t="s">
        <v>12</v>
      </c>
      <c r="W24" s="146">
        <v>3</v>
      </c>
      <c r="X24" s="146" t="s">
        <v>12</v>
      </c>
      <c r="Y24" s="146" t="s">
        <v>12</v>
      </c>
      <c r="Z24" s="147">
        <v>18</v>
      </c>
    </row>
    <row r="25" spans="1:26" ht="15" x14ac:dyDescent="0.2">
      <c r="A25" s="14">
        <v>19</v>
      </c>
      <c r="B25" s="139" t="s">
        <v>26</v>
      </c>
      <c r="C25" s="176">
        <v>324</v>
      </c>
      <c r="D25" s="141">
        <v>7</v>
      </c>
      <c r="E25" s="141">
        <v>62</v>
      </c>
      <c r="F25" s="141">
        <v>2</v>
      </c>
      <c r="G25" s="141">
        <v>17</v>
      </c>
      <c r="H25" s="141">
        <v>1</v>
      </c>
      <c r="I25" s="141">
        <v>12</v>
      </c>
      <c r="J25" s="141">
        <v>2</v>
      </c>
      <c r="K25" s="141">
        <v>5</v>
      </c>
      <c r="L25" s="141">
        <v>8</v>
      </c>
      <c r="M25" s="141">
        <v>21</v>
      </c>
      <c r="N25" s="141" t="s">
        <v>12</v>
      </c>
      <c r="O25" s="141" t="s">
        <v>12</v>
      </c>
      <c r="P25" s="141">
        <v>3</v>
      </c>
      <c r="Q25" s="141">
        <v>66</v>
      </c>
      <c r="R25" s="141">
        <v>1</v>
      </c>
      <c r="S25" s="141">
        <v>59</v>
      </c>
      <c r="T25" s="141">
        <v>3</v>
      </c>
      <c r="U25" s="141">
        <v>10</v>
      </c>
      <c r="V25" s="141">
        <v>5</v>
      </c>
      <c r="W25" s="141">
        <v>40</v>
      </c>
      <c r="X25" s="141" t="s">
        <v>12</v>
      </c>
      <c r="Y25" s="141" t="s">
        <v>12</v>
      </c>
      <c r="Z25" s="147">
        <v>19</v>
      </c>
    </row>
    <row r="26" spans="1:26" ht="15" x14ac:dyDescent="0.2">
      <c r="A26" s="14">
        <v>20</v>
      </c>
      <c r="B26" s="139" t="s">
        <v>27</v>
      </c>
      <c r="C26" s="177">
        <v>30</v>
      </c>
      <c r="D26" s="146">
        <v>1</v>
      </c>
      <c r="E26" s="146">
        <v>5</v>
      </c>
      <c r="F26" s="146">
        <v>1</v>
      </c>
      <c r="G26" s="146">
        <v>7</v>
      </c>
      <c r="H26" s="146" t="s">
        <v>12</v>
      </c>
      <c r="I26" s="146" t="s">
        <v>12</v>
      </c>
      <c r="J26" s="146" t="s">
        <v>12</v>
      </c>
      <c r="K26" s="146" t="s">
        <v>12</v>
      </c>
      <c r="L26" s="146" t="s">
        <v>12</v>
      </c>
      <c r="M26" s="146">
        <v>5</v>
      </c>
      <c r="N26" s="146" t="s">
        <v>12</v>
      </c>
      <c r="O26" s="146" t="s">
        <v>12</v>
      </c>
      <c r="P26" s="146" t="s">
        <v>12</v>
      </c>
      <c r="Q26" s="146">
        <v>1</v>
      </c>
      <c r="R26" s="146">
        <v>1</v>
      </c>
      <c r="S26" s="146">
        <v>2</v>
      </c>
      <c r="T26" s="146" t="s">
        <v>12</v>
      </c>
      <c r="U26" s="146">
        <v>2</v>
      </c>
      <c r="V26" s="146" t="s">
        <v>12</v>
      </c>
      <c r="W26" s="146">
        <v>5</v>
      </c>
      <c r="X26" s="146" t="s">
        <v>12</v>
      </c>
      <c r="Y26" s="146" t="s">
        <v>12</v>
      </c>
      <c r="Z26" s="147">
        <v>20</v>
      </c>
    </row>
    <row r="27" spans="1:26" ht="15" x14ac:dyDescent="0.2">
      <c r="A27" s="14">
        <v>21</v>
      </c>
      <c r="B27" s="139" t="s">
        <v>28</v>
      </c>
      <c r="C27" s="177">
        <v>119</v>
      </c>
      <c r="D27" s="146" t="s">
        <v>12</v>
      </c>
      <c r="E27" s="146">
        <v>7</v>
      </c>
      <c r="F27" s="146" t="s">
        <v>12</v>
      </c>
      <c r="G27" s="146" t="s">
        <v>12</v>
      </c>
      <c r="H27" s="146" t="s">
        <v>12</v>
      </c>
      <c r="I27" s="146">
        <v>2</v>
      </c>
      <c r="J27" s="146" t="s">
        <v>12</v>
      </c>
      <c r="K27" s="146">
        <v>2</v>
      </c>
      <c r="L27" s="146" t="s">
        <v>12</v>
      </c>
      <c r="M27" s="146">
        <v>2</v>
      </c>
      <c r="N27" s="146" t="s">
        <v>12</v>
      </c>
      <c r="O27" s="146" t="s">
        <v>12</v>
      </c>
      <c r="P27" s="146" t="s">
        <v>12</v>
      </c>
      <c r="Q27" s="146">
        <v>56</v>
      </c>
      <c r="R27" s="146" t="s">
        <v>12</v>
      </c>
      <c r="S27" s="146">
        <v>49</v>
      </c>
      <c r="T27" s="146" t="s">
        <v>12</v>
      </c>
      <c r="U27" s="146" t="s">
        <v>12</v>
      </c>
      <c r="V27" s="146" t="s">
        <v>12</v>
      </c>
      <c r="W27" s="146">
        <v>1</v>
      </c>
      <c r="X27" s="146" t="s">
        <v>12</v>
      </c>
      <c r="Y27" s="146" t="s">
        <v>12</v>
      </c>
      <c r="Z27" s="147">
        <v>21</v>
      </c>
    </row>
    <row r="28" spans="1:26" ht="15" x14ac:dyDescent="0.2">
      <c r="A28" s="14">
        <v>22</v>
      </c>
      <c r="B28" s="139" t="s">
        <v>29</v>
      </c>
      <c r="C28" s="177">
        <v>8</v>
      </c>
      <c r="D28" s="146">
        <v>1</v>
      </c>
      <c r="E28" s="146">
        <v>2</v>
      </c>
      <c r="F28" s="146" t="s">
        <v>12</v>
      </c>
      <c r="G28" s="146" t="s">
        <v>12</v>
      </c>
      <c r="H28" s="146" t="s">
        <v>12</v>
      </c>
      <c r="I28" s="146" t="s">
        <v>12</v>
      </c>
      <c r="J28" s="146">
        <v>1</v>
      </c>
      <c r="K28" s="146">
        <v>3</v>
      </c>
      <c r="L28" s="146">
        <v>1</v>
      </c>
      <c r="M28" s="146" t="s">
        <v>12</v>
      </c>
      <c r="N28" s="146" t="s">
        <v>12</v>
      </c>
      <c r="O28" s="146" t="s">
        <v>12</v>
      </c>
      <c r="P28" s="146" t="s">
        <v>12</v>
      </c>
      <c r="Q28" s="146" t="s">
        <v>12</v>
      </c>
      <c r="R28" s="146" t="s">
        <v>12</v>
      </c>
      <c r="S28" s="146" t="s">
        <v>12</v>
      </c>
      <c r="T28" s="146" t="s">
        <v>12</v>
      </c>
      <c r="U28" s="146" t="s">
        <v>12</v>
      </c>
      <c r="V28" s="146" t="s">
        <v>12</v>
      </c>
      <c r="W28" s="146" t="s">
        <v>12</v>
      </c>
      <c r="X28" s="146" t="s">
        <v>12</v>
      </c>
      <c r="Y28" s="146" t="s">
        <v>12</v>
      </c>
      <c r="Z28" s="147">
        <v>22</v>
      </c>
    </row>
    <row r="29" spans="1:26" ht="15" x14ac:dyDescent="0.2">
      <c r="A29" s="14">
        <v>23</v>
      </c>
      <c r="B29" s="139" t="s">
        <v>30</v>
      </c>
      <c r="C29" s="177">
        <v>1</v>
      </c>
      <c r="D29" s="146" t="s">
        <v>12</v>
      </c>
      <c r="E29" s="146" t="s">
        <v>12</v>
      </c>
      <c r="F29" s="146" t="s">
        <v>12</v>
      </c>
      <c r="G29" s="146">
        <v>1</v>
      </c>
      <c r="H29" s="146" t="s">
        <v>12</v>
      </c>
      <c r="I29" s="146" t="s">
        <v>12</v>
      </c>
      <c r="J29" s="146" t="s">
        <v>12</v>
      </c>
      <c r="K29" s="146" t="s">
        <v>12</v>
      </c>
      <c r="L29" s="146" t="s">
        <v>12</v>
      </c>
      <c r="M29" s="146" t="s">
        <v>12</v>
      </c>
      <c r="N29" s="146" t="s">
        <v>12</v>
      </c>
      <c r="O29" s="146" t="s">
        <v>12</v>
      </c>
      <c r="P29" s="146" t="s">
        <v>12</v>
      </c>
      <c r="Q29" s="146" t="s">
        <v>12</v>
      </c>
      <c r="R29" s="146" t="s">
        <v>12</v>
      </c>
      <c r="S29" s="146" t="s">
        <v>12</v>
      </c>
      <c r="T29" s="146" t="s">
        <v>12</v>
      </c>
      <c r="U29" s="146" t="s">
        <v>12</v>
      </c>
      <c r="V29" s="146" t="s">
        <v>12</v>
      </c>
      <c r="W29" s="146" t="s">
        <v>12</v>
      </c>
      <c r="X29" s="146" t="s">
        <v>12</v>
      </c>
      <c r="Y29" s="146" t="s">
        <v>12</v>
      </c>
      <c r="Z29" s="147">
        <v>23</v>
      </c>
    </row>
    <row r="30" spans="1:26" ht="15" x14ac:dyDescent="0.2">
      <c r="A30" s="14">
        <v>24</v>
      </c>
      <c r="B30" s="139" t="s">
        <v>31</v>
      </c>
      <c r="C30" s="177" t="s">
        <v>12</v>
      </c>
      <c r="D30" s="146" t="s">
        <v>12</v>
      </c>
      <c r="E30" s="146" t="s">
        <v>12</v>
      </c>
      <c r="F30" s="146" t="s">
        <v>12</v>
      </c>
      <c r="G30" s="146" t="s">
        <v>12</v>
      </c>
      <c r="H30" s="146" t="s">
        <v>12</v>
      </c>
      <c r="I30" s="146" t="s">
        <v>12</v>
      </c>
      <c r="J30" s="146" t="s">
        <v>12</v>
      </c>
      <c r="K30" s="146" t="s">
        <v>12</v>
      </c>
      <c r="L30" s="146" t="s">
        <v>12</v>
      </c>
      <c r="M30" s="146" t="s">
        <v>12</v>
      </c>
      <c r="N30" s="146" t="s">
        <v>12</v>
      </c>
      <c r="O30" s="146" t="s">
        <v>12</v>
      </c>
      <c r="P30" s="146" t="s">
        <v>12</v>
      </c>
      <c r="Q30" s="146" t="s">
        <v>12</v>
      </c>
      <c r="R30" s="146" t="s">
        <v>12</v>
      </c>
      <c r="S30" s="146" t="s">
        <v>12</v>
      </c>
      <c r="T30" s="146" t="s">
        <v>12</v>
      </c>
      <c r="U30" s="146" t="s">
        <v>12</v>
      </c>
      <c r="V30" s="146" t="s">
        <v>12</v>
      </c>
      <c r="W30" s="146" t="s">
        <v>12</v>
      </c>
      <c r="X30" s="146" t="s">
        <v>12</v>
      </c>
      <c r="Y30" s="146" t="s">
        <v>12</v>
      </c>
      <c r="Z30" s="147">
        <v>24</v>
      </c>
    </row>
    <row r="31" spans="1:26" ht="15" x14ac:dyDescent="0.2">
      <c r="A31" s="14">
        <v>25</v>
      </c>
      <c r="B31" s="139" t="s">
        <v>32</v>
      </c>
      <c r="C31" s="177">
        <v>12</v>
      </c>
      <c r="D31" s="146" t="s">
        <v>12</v>
      </c>
      <c r="E31" s="146">
        <v>3</v>
      </c>
      <c r="F31" s="146" t="s">
        <v>12</v>
      </c>
      <c r="G31" s="146">
        <v>1</v>
      </c>
      <c r="H31" s="146" t="s">
        <v>12</v>
      </c>
      <c r="I31" s="146">
        <v>1</v>
      </c>
      <c r="J31" s="146" t="s">
        <v>12</v>
      </c>
      <c r="K31" s="146" t="s">
        <v>12</v>
      </c>
      <c r="L31" s="146" t="s">
        <v>12</v>
      </c>
      <c r="M31" s="146" t="s">
        <v>12</v>
      </c>
      <c r="N31" s="146" t="s">
        <v>12</v>
      </c>
      <c r="O31" s="146" t="s">
        <v>12</v>
      </c>
      <c r="P31" s="146" t="s">
        <v>12</v>
      </c>
      <c r="Q31" s="146">
        <v>2</v>
      </c>
      <c r="R31" s="146" t="s">
        <v>12</v>
      </c>
      <c r="S31" s="146">
        <v>1</v>
      </c>
      <c r="T31" s="146" t="s">
        <v>12</v>
      </c>
      <c r="U31" s="146">
        <v>1</v>
      </c>
      <c r="V31" s="146" t="s">
        <v>12</v>
      </c>
      <c r="W31" s="146">
        <v>3</v>
      </c>
      <c r="X31" s="146" t="s">
        <v>12</v>
      </c>
      <c r="Y31" s="146" t="s">
        <v>12</v>
      </c>
      <c r="Z31" s="147">
        <v>25</v>
      </c>
    </row>
    <row r="32" spans="1:26" ht="15" x14ac:dyDescent="0.2">
      <c r="A32" s="14">
        <v>26</v>
      </c>
      <c r="B32" s="139" t="s">
        <v>33</v>
      </c>
      <c r="C32" s="177">
        <v>54</v>
      </c>
      <c r="D32" s="146">
        <v>2</v>
      </c>
      <c r="E32" s="146">
        <v>22</v>
      </c>
      <c r="F32" s="146">
        <v>1</v>
      </c>
      <c r="G32" s="146">
        <v>2</v>
      </c>
      <c r="H32" s="146">
        <v>1</v>
      </c>
      <c r="I32" s="146">
        <v>3</v>
      </c>
      <c r="J32" s="146" t="s">
        <v>12</v>
      </c>
      <c r="K32" s="146" t="s">
        <v>12</v>
      </c>
      <c r="L32" s="146" t="s">
        <v>12</v>
      </c>
      <c r="M32" s="146">
        <v>3</v>
      </c>
      <c r="N32" s="146" t="s">
        <v>12</v>
      </c>
      <c r="O32" s="146" t="s">
        <v>12</v>
      </c>
      <c r="P32" s="146" t="s">
        <v>12</v>
      </c>
      <c r="Q32" s="146" t="s">
        <v>12</v>
      </c>
      <c r="R32" s="146" t="s">
        <v>12</v>
      </c>
      <c r="S32" s="146" t="s">
        <v>12</v>
      </c>
      <c r="T32" s="146">
        <v>1</v>
      </c>
      <c r="U32" s="146">
        <v>2</v>
      </c>
      <c r="V32" s="146">
        <v>4</v>
      </c>
      <c r="W32" s="146">
        <v>13</v>
      </c>
      <c r="X32" s="146" t="s">
        <v>12</v>
      </c>
      <c r="Y32" s="146" t="s">
        <v>12</v>
      </c>
      <c r="Z32" s="147">
        <v>26</v>
      </c>
    </row>
    <row r="33" spans="1:26" ht="15" x14ac:dyDescent="0.2">
      <c r="A33" s="14">
        <v>27</v>
      </c>
      <c r="B33" s="139" t="s">
        <v>34</v>
      </c>
      <c r="C33" s="177">
        <v>2</v>
      </c>
      <c r="D33" s="146" t="s">
        <v>12</v>
      </c>
      <c r="E33" s="146" t="s">
        <v>12</v>
      </c>
      <c r="F33" s="146" t="s">
        <v>12</v>
      </c>
      <c r="G33" s="146" t="s">
        <v>12</v>
      </c>
      <c r="H33" s="146" t="s">
        <v>12</v>
      </c>
      <c r="I33" s="146">
        <v>1</v>
      </c>
      <c r="J33" s="146" t="s">
        <v>12</v>
      </c>
      <c r="K33" s="146" t="s">
        <v>12</v>
      </c>
      <c r="L33" s="146" t="s">
        <v>12</v>
      </c>
      <c r="M33" s="146" t="s">
        <v>12</v>
      </c>
      <c r="N33" s="146" t="s">
        <v>12</v>
      </c>
      <c r="O33" s="146" t="s">
        <v>12</v>
      </c>
      <c r="P33" s="146" t="s">
        <v>12</v>
      </c>
      <c r="Q33" s="146">
        <v>1</v>
      </c>
      <c r="R33" s="146" t="s">
        <v>12</v>
      </c>
      <c r="S33" s="146" t="s">
        <v>12</v>
      </c>
      <c r="T33" s="146" t="s">
        <v>12</v>
      </c>
      <c r="U33" s="146" t="s">
        <v>12</v>
      </c>
      <c r="V33" s="146" t="s">
        <v>12</v>
      </c>
      <c r="W33" s="146" t="s">
        <v>12</v>
      </c>
      <c r="X33" s="146" t="s">
        <v>12</v>
      </c>
      <c r="Y33" s="146" t="s">
        <v>12</v>
      </c>
      <c r="Z33" s="147">
        <v>27</v>
      </c>
    </row>
    <row r="34" spans="1:26" ht="15" x14ac:dyDescent="0.2">
      <c r="A34" s="14">
        <v>28</v>
      </c>
      <c r="B34" s="139" t="s">
        <v>35</v>
      </c>
      <c r="C34" s="177">
        <v>14</v>
      </c>
      <c r="D34" s="146">
        <v>1</v>
      </c>
      <c r="E34" s="146">
        <v>5</v>
      </c>
      <c r="F34" s="146" t="s">
        <v>12</v>
      </c>
      <c r="G34" s="146" t="s">
        <v>12</v>
      </c>
      <c r="H34" s="146" t="s">
        <v>12</v>
      </c>
      <c r="I34" s="146">
        <v>1</v>
      </c>
      <c r="J34" s="146" t="s">
        <v>12</v>
      </c>
      <c r="K34" s="146" t="s">
        <v>12</v>
      </c>
      <c r="L34" s="146">
        <v>1</v>
      </c>
      <c r="M34" s="146" t="s">
        <v>12</v>
      </c>
      <c r="N34" s="146" t="s">
        <v>12</v>
      </c>
      <c r="O34" s="146" t="s">
        <v>12</v>
      </c>
      <c r="P34" s="146">
        <v>1</v>
      </c>
      <c r="Q34" s="146" t="s">
        <v>12</v>
      </c>
      <c r="R34" s="146" t="s">
        <v>12</v>
      </c>
      <c r="S34" s="146">
        <v>1</v>
      </c>
      <c r="T34" s="146" t="s">
        <v>12</v>
      </c>
      <c r="U34" s="146">
        <v>4</v>
      </c>
      <c r="V34" s="146" t="s">
        <v>12</v>
      </c>
      <c r="W34" s="146" t="s">
        <v>12</v>
      </c>
      <c r="X34" s="146" t="s">
        <v>12</v>
      </c>
      <c r="Y34" s="146" t="s">
        <v>12</v>
      </c>
      <c r="Z34" s="147">
        <v>28</v>
      </c>
    </row>
    <row r="35" spans="1:26" ht="15" x14ac:dyDescent="0.2">
      <c r="A35" s="14">
        <v>29</v>
      </c>
      <c r="B35" s="139" t="s">
        <v>36</v>
      </c>
      <c r="C35" s="177">
        <v>20</v>
      </c>
      <c r="D35" s="146" t="s">
        <v>12</v>
      </c>
      <c r="E35" s="146">
        <v>4</v>
      </c>
      <c r="F35" s="146" t="s">
        <v>12</v>
      </c>
      <c r="G35" s="146">
        <v>1</v>
      </c>
      <c r="H35" s="146" t="s">
        <v>12</v>
      </c>
      <c r="I35" s="146">
        <v>2</v>
      </c>
      <c r="J35" s="146" t="s">
        <v>12</v>
      </c>
      <c r="K35" s="146" t="s">
        <v>12</v>
      </c>
      <c r="L35" s="146" t="s">
        <v>12</v>
      </c>
      <c r="M35" s="146">
        <v>2</v>
      </c>
      <c r="N35" s="146" t="s">
        <v>12</v>
      </c>
      <c r="O35" s="146" t="s">
        <v>12</v>
      </c>
      <c r="P35" s="146" t="s">
        <v>12</v>
      </c>
      <c r="Q35" s="146" t="s">
        <v>12</v>
      </c>
      <c r="R35" s="146" t="s">
        <v>12</v>
      </c>
      <c r="S35" s="146" t="s">
        <v>12</v>
      </c>
      <c r="T35" s="146" t="s">
        <v>12</v>
      </c>
      <c r="U35" s="146" t="s">
        <v>12</v>
      </c>
      <c r="V35" s="146" t="s">
        <v>12</v>
      </c>
      <c r="W35" s="146">
        <v>11</v>
      </c>
      <c r="X35" s="146" t="s">
        <v>12</v>
      </c>
      <c r="Y35" s="146" t="s">
        <v>12</v>
      </c>
      <c r="Z35" s="147">
        <v>29</v>
      </c>
    </row>
    <row r="36" spans="1:26" ht="15" x14ac:dyDescent="0.2">
      <c r="A36" s="14">
        <v>30</v>
      </c>
      <c r="B36" s="139" t="s">
        <v>37</v>
      </c>
      <c r="C36" s="177">
        <v>11</v>
      </c>
      <c r="D36" s="146" t="s">
        <v>12</v>
      </c>
      <c r="E36" s="146" t="s">
        <v>12</v>
      </c>
      <c r="F36" s="146" t="s">
        <v>12</v>
      </c>
      <c r="G36" s="146">
        <v>2</v>
      </c>
      <c r="H36" s="146" t="s">
        <v>12</v>
      </c>
      <c r="I36" s="146">
        <v>2</v>
      </c>
      <c r="J36" s="146" t="s">
        <v>12</v>
      </c>
      <c r="K36" s="146" t="s">
        <v>12</v>
      </c>
      <c r="L36" s="146" t="s">
        <v>12</v>
      </c>
      <c r="M36" s="146" t="s">
        <v>12</v>
      </c>
      <c r="N36" s="146" t="s">
        <v>12</v>
      </c>
      <c r="O36" s="146" t="s">
        <v>12</v>
      </c>
      <c r="P36" s="146">
        <v>1</v>
      </c>
      <c r="Q36" s="146" t="s">
        <v>12</v>
      </c>
      <c r="R36" s="146" t="s">
        <v>12</v>
      </c>
      <c r="S36" s="146">
        <v>2</v>
      </c>
      <c r="T36" s="146" t="s">
        <v>12</v>
      </c>
      <c r="U36" s="146" t="s">
        <v>12</v>
      </c>
      <c r="V36" s="146" t="s">
        <v>12</v>
      </c>
      <c r="W36" s="146">
        <v>4</v>
      </c>
      <c r="X36" s="146" t="s">
        <v>12</v>
      </c>
      <c r="Y36" s="146" t="s">
        <v>12</v>
      </c>
      <c r="Z36" s="147">
        <v>30</v>
      </c>
    </row>
    <row r="37" spans="1:26" ht="15" x14ac:dyDescent="0.2">
      <c r="A37" s="14">
        <v>31</v>
      </c>
      <c r="B37" s="139" t="s">
        <v>38</v>
      </c>
      <c r="C37" s="177">
        <v>1</v>
      </c>
      <c r="D37" s="146" t="s">
        <v>12</v>
      </c>
      <c r="E37" s="146" t="s">
        <v>12</v>
      </c>
      <c r="F37" s="146" t="s">
        <v>12</v>
      </c>
      <c r="G37" s="146" t="s">
        <v>12</v>
      </c>
      <c r="H37" s="146" t="s">
        <v>12</v>
      </c>
      <c r="I37" s="146" t="s">
        <v>12</v>
      </c>
      <c r="J37" s="146" t="s">
        <v>12</v>
      </c>
      <c r="K37" s="146" t="s">
        <v>12</v>
      </c>
      <c r="L37" s="146" t="s">
        <v>12</v>
      </c>
      <c r="M37" s="146" t="s">
        <v>12</v>
      </c>
      <c r="N37" s="146" t="s">
        <v>12</v>
      </c>
      <c r="O37" s="146" t="s">
        <v>12</v>
      </c>
      <c r="P37" s="146" t="s">
        <v>12</v>
      </c>
      <c r="Q37" s="146" t="s">
        <v>12</v>
      </c>
      <c r="R37" s="146" t="s">
        <v>12</v>
      </c>
      <c r="S37" s="146" t="s">
        <v>12</v>
      </c>
      <c r="T37" s="146" t="s">
        <v>12</v>
      </c>
      <c r="U37" s="146" t="s">
        <v>12</v>
      </c>
      <c r="V37" s="146" t="s">
        <v>12</v>
      </c>
      <c r="W37" s="146">
        <v>1</v>
      </c>
      <c r="X37" s="146" t="s">
        <v>12</v>
      </c>
      <c r="Y37" s="146" t="s">
        <v>12</v>
      </c>
      <c r="Z37" s="147">
        <v>31</v>
      </c>
    </row>
    <row r="38" spans="1:26" ht="15" x14ac:dyDescent="0.2">
      <c r="A38" s="14">
        <v>32</v>
      </c>
      <c r="B38" s="139" t="s">
        <v>39</v>
      </c>
      <c r="C38" s="177">
        <v>24</v>
      </c>
      <c r="D38" s="146" t="s">
        <v>12</v>
      </c>
      <c r="E38" s="146">
        <v>3</v>
      </c>
      <c r="F38" s="146" t="s">
        <v>12</v>
      </c>
      <c r="G38" s="146">
        <v>1</v>
      </c>
      <c r="H38" s="146" t="s">
        <v>12</v>
      </c>
      <c r="I38" s="146" t="s">
        <v>12</v>
      </c>
      <c r="J38" s="146" t="s">
        <v>12</v>
      </c>
      <c r="K38" s="146" t="s">
        <v>12</v>
      </c>
      <c r="L38" s="146">
        <v>2</v>
      </c>
      <c r="M38" s="146">
        <v>7</v>
      </c>
      <c r="N38" s="146" t="s">
        <v>12</v>
      </c>
      <c r="O38" s="146" t="s">
        <v>12</v>
      </c>
      <c r="P38" s="146" t="s">
        <v>12</v>
      </c>
      <c r="Q38" s="146">
        <v>5</v>
      </c>
      <c r="R38" s="146" t="s">
        <v>12</v>
      </c>
      <c r="S38" s="146">
        <v>3</v>
      </c>
      <c r="T38" s="146" t="s">
        <v>12</v>
      </c>
      <c r="U38" s="146">
        <v>1</v>
      </c>
      <c r="V38" s="146">
        <v>1</v>
      </c>
      <c r="W38" s="146">
        <v>1</v>
      </c>
      <c r="X38" s="146" t="s">
        <v>12</v>
      </c>
      <c r="Y38" s="146" t="s">
        <v>12</v>
      </c>
      <c r="Z38" s="147">
        <v>32</v>
      </c>
    </row>
    <row r="39" spans="1:26" ht="15" x14ac:dyDescent="0.2">
      <c r="A39" s="14">
        <v>33</v>
      </c>
      <c r="B39" s="139" t="s">
        <v>40</v>
      </c>
      <c r="C39" s="177">
        <v>3</v>
      </c>
      <c r="D39" s="146">
        <v>1</v>
      </c>
      <c r="E39" s="146">
        <v>2</v>
      </c>
      <c r="F39" s="146" t="s">
        <v>12</v>
      </c>
      <c r="G39" s="146" t="s">
        <v>12</v>
      </c>
      <c r="H39" s="146" t="s">
        <v>12</v>
      </c>
      <c r="I39" s="146" t="s">
        <v>12</v>
      </c>
      <c r="J39" s="146" t="s">
        <v>12</v>
      </c>
      <c r="K39" s="146" t="s">
        <v>12</v>
      </c>
      <c r="L39" s="146" t="s">
        <v>12</v>
      </c>
      <c r="M39" s="146" t="s">
        <v>12</v>
      </c>
      <c r="N39" s="146" t="s">
        <v>12</v>
      </c>
      <c r="O39" s="146" t="s">
        <v>12</v>
      </c>
      <c r="P39" s="146" t="s">
        <v>12</v>
      </c>
      <c r="Q39" s="146" t="s">
        <v>12</v>
      </c>
      <c r="R39" s="146" t="s">
        <v>12</v>
      </c>
      <c r="S39" s="146" t="s">
        <v>12</v>
      </c>
      <c r="T39" s="146" t="s">
        <v>12</v>
      </c>
      <c r="U39" s="146" t="s">
        <v>12</v>
      </c>
      <c r="V39" s="146" t="s">
        <v>12</v>
      </c>
      <c r="W39" s="146" t="s">
        <v>12</v>
      </c>
      <c r="X39" s="146" t="s">
        <v>12</v>
      </c>
      <c r="Y39" s="146" t="s">
        <v>12</v>
      </c>
      <c r="Z39" s="147">
        <v>33</v>
      </c>
    </row>
    <row r="40" spans="1:26" ht="15" x14ac:dyDescent="0.2">
      <c r="A40" s="14">
        <v>34</v>
      </c>
      <c r="B40" s="139" t="s">
        <v>41</v>
      </c>
      <c r="C40" s="177">
        <v>5</v>
      </c>
      <c r="D40" s="146">
        <v>1</v>
      </c>
      <c r="E40" s="146">
        <v>2</v>
      </c>
      <c r="F40" s="146" t="s">
        <v>12</v>
      </c>
      <c r="G40" s="146">
        <v>1</v>
      </c>
      <c r="H40" s="146" t="s">
        <v>12</v>
      </c>
      <c r="I40" s="146" t="s">
        <v>12</v>
      </c>
      <c r="J40" s="146" t="s">
        <v>12</v>
      </c>
      <c r="K40" s="146" t="s">
        <v>12</v>
      </c>
      <c r="L40" s="146">
        <v>1</v>
      </c>
      <c r="M40" s="146" t="s">
        <v>12</v>
      </c>
      <c r="N40" s="146" t="s">
        <v>12</v>
      </c>
      <c r="O40" s="146" t="s">
        <v>12</v>
      </c>
      <c r="P40" s="146" t="s">
        <v>12</v>
      </c>
      <c r="Q40" s="146" t="s">
        <v>12</v>
      </c>
      <c r="R40" s="146" t="s">
        <v>12</v>
      </c>
      <c r="S40" s="146" t="s">
        <v>12</v>
      </c>
      <c r="T40" s="146" t="s">
        <v>12</v>
      </c>
      <c r="U40" s="146" t="s">
        <v>12</v>
      </c>
      <c r="V40" s="146" t="s">
        <v>12</v>
      </c>
      <c r="W40" s="146" t="s">
        <v>12</v>
      </c>
      <c r="X40" s="146" t="s">
        <v>12</v>
      </c>
      <c r="Y40" s="146" t="s">
        <v>12</v>
      </c>
      <c r="Z40" s="147">
        <v>34</v>
      </c>
    </row>
    <row r="41" spans="1:26" ht="15" x14ac:dyDescent="0.2">
      <c r="A41" s="14">
        <v>35</v>
      </c>
      <c r="B41" s="139" t="s">
        <v>42</v>
      </c>
      <c r="C41" s="177">
        <v>9</v>
      </c>
      <c r="D41" s="146" t="s">
        <v>12</v>
      </c>
      <c r="E41" s="146">
        <v>2</v>
      </c>
      <c r="F41" s="146" t="s">
        <v>12</v>
      </c>
      <c r="G41" s="146" t="s">
        <v>12</v>
      </c>
      <c r="H41" s="146" t="s">
        <v>12</v>
      </c>
      <c r="I41" s="146" t="s">
        <v>12</v>
      </c>
      <c r="J41" s="146" t="s">
        <v>12</v>
      </c>
      <c r="K41" s="146" t="s">
        <v>12</v>
      </c>
      <c r="L41" s="146">
        <v>1</v>
      </c>
      <c r="M41" s="146">
        <v>1</v>
      </c>
      <c r="N41" s="146" t="s">
        <v>12</v>
      </c>
      <c r="O41" s="146" t="s">
        <v>12</v>
      </c>
      <c r="P41" s="146">
        <v>1</v>
      </c>
      <c r="Q41" s="146">
        <v>1</v>
      </c>
      <c r="R41" s="146" t="s">
        <v>12</v>
      </c>
      <c r="S41" s="146" t="s">
        <v>12</v>
      </c>
      <c r="T41" s="146">
        <v>2</v>
      </c>
      <c r="U41" s="146" t="s">
        <v>12</v>
      </c>
      <c r="V41" s="146" t="s">
        <v>12</v>
      </c>
      <c r="W41" s="146">
        <v>1</v>
      </c>
      <c r="X41" s="146" t="s">
        <v>12</v>
      </c>
      <c r="Y41" s="146" t="s">
        <v>12</v>
      </c>
      <c r="Z41" s="147">
        <v>35</v>
      </c>
    </row>
    <row r="42" spans="1:26" ht="15" x14ac:dyDescent="0.2">
      <c r="A42" s="14">
        <v>36</v>
      </c>
      <c r="B42" s="139" t="s">
        <v>43</v>
      </c>
      <c r="C42" s="177">
        <v>1</v>
      </c>
      <c r="D42" s="146" t="s">
        <v>12</v>
      </c>
      <c r="E42" s="146" t="s">
        <v>12</v>
      </c>
      <c r="F42" s="146" t="s">
        <v>12</v>
      </c>
      <c r="G42" s="146">
        <v>1</v>
      </c>
      <c r="H42" s="146" t="s">
        <v>12</v>
      </c>
      <c r="I42" s="146" t="s">
        <v>12</v>
      </c>
      <c r="J42" s="146" t="s">
        <v>12</v>
      </c>
      <c r="K42" s="146" t="s">
        <v>12</v>
      </c>
      <c r="L42" s="146" t="s">
        <v>12</v>
      </c>
      <c r="M42" s="146" t="s">
        <v>12</v>
      </c>
      <c r="N42" s="146" t="s">
        <v>12</v>
      </c>
      <c r="O42" s="146" t="s">
        <v>12</v>
      </c>
      <c r="P42" s="146" t="s">
        <v>12</v>
      </c>
      <c r="Q42" s="146" t="s">
        <v>12</v>
      </c>
      <c r="R42" s="146" t="s">
        <v>12</v>
      </c>
      <c r="S42" s="146" t="s">
        <v>12</v>
      </c>
      <c r="T42" s="146" t="s">
        <v>12</v>
      </c>
      <c r="U42" s="146" t="s">
        <v>12</v>
      </c>
      <c r="V42" s="146" t="s">
        <v>12</v>
      </c>
      <c r="W42" s="146" t="s">
        <v>12</v>
      </c>
      <c r="X42" s="146" t="s">
        <v>12</v>
      </c>
      <c r="Y42" s="146" t="s">
        <v>12</v>
      </c>
      <c r="Z42" s="147">
        <v>36</v>
      </c>
    </row>
    <row r="43" spans="1:26" ht="15" x14ac:dyDescent="0.2">
      <c r="A43" s="14">
        <v>37</v>
      </c>
      <c r="B43" s="139" t="s">
        <v>44</v>
      </c>
      <c r="C43" s="177">
        <v>2</v>
      </c>
      <c r="D43" s="146" t="s">
        <v>12</v>
      </c>
      <c r="E43" s="146">
        <v>1</v>
      </c>
      <c r="F43" s="146" t="s">
        <v>12</v>
      </c>
      <c r="G43" s="146" t="s">
        <v>12</v>
      </c>
      <c r="H43" s="146" t="s">
        <v>12</v>
      </c>
      <c r="I43" s="146" t="s">
        <v>12</v>
      </c>
      <c r="J43" s="146" t="s">
        <v>12</v>
      </c>
      <c r="K43" s="146" t="s">
        <v>12</v>
      </c>
      <c r="L43" s="146" t="s">
        <v>12</v>
      </c>
      <c r="M43" s="146" t="s">
        <v>12</v>
      </c>
      <c r="N43" s="146" t="s">
        <v>12</v>
      </c>
      <c r="O43" s="146" t="s">
        <v>12</v>
      </c>
      <c r="P43" s="146" t="s">
        <v>12</v>
      </c>
      <c r="Q43" s="146" t="s">
        <v>12</v>
      </c>
      <c r="R43" s="146" t="s">
        <v>12</v>
      </c>
      <c r="S43" s="146">
        <v>1</v>
      </c>
      <c r="T43" s="146" t="s">
        <v>12</v>
      </c>
      <c r="U43" s="146" t="s">
        <v>12</v>
      </c>
      <c r="V43" s="146" t="s">
        <v>12</v>
      </c>
      <c r="W43" s="146" t="s">
        <v>12</v>
      </c>
      <c r="X43" s="146" t="s">
        <v>12</v>
      </c>
      <c r="Y43" s="146" t="s">
        <v>12</v>
      </c>
      <c r="Z43" s="147">
        <v>37</v>
      </c>
    </row>
    <row r="44" spans="1:26" ht="15" x14ac:dyDescent="0.2">
      <c r="A44" s="14">
        <v>38</v>
      </c>
      <c r="B44" s="139" t="s">
        <v>45</v>
      </c>
      <c r="C44" s="177">
        <v>6</v>
      </c>
      <c r="D44" s="146" t="s">
        <v>12</v>
      </c>
      <c r="E44" s="146">
        <v>4</v>
      </c>
      <c r="F44" s="146" t="s">
        <v>12</v>
      </c>
      <c r="G44" s="146" t="s">
        <v>12</v>
      </c>
      <c r="H44" s="146" t="s">
        <v>12</v>
      </c>
      <c r="I44" s="146" t="s">
        <v>12</v>
      </c>
      <c r="J44" s="146" t="s">
        <v>12</v>
      </c>
      <c r="K44" s="146" t="s">
        <v>12</v>
      </c>
      <c r="L44" s="146">
        <v>1</v>
      </c>
      <c r="M44" s="146">
        <v>1</v>
      </c>
      <c r="N44" s="146" t="s">
        <v>12</v>
      </c>
      <c r="O44" s="146" t="s">
        <v>12</v>
      </c>
      <c r="P44" s="146" t="s">
        <v>12</v>
      </c>
      <c r="Q44" s="146" t="s">
        <v>12</v>
      </c>
      <c r="R44" s="146" t="s">
        <v>12</v>
      </c>
      <c r="S44" s="146" t="s">
        <v>12</v>
      </c>
      <c r="T44" s="146" t="s">
        <v>12</v>
      </c>
      <c r="U44" s="146" t="s">
        <v>12</v>
      </c>
      <c r="V44" s="146" t="s">
        <v>12</v>
      </c>
      <c r="W44" s="146" t="s">
        <v>12</v>
      </c>
      <c r="X44" s="146" t="s">
        <v>12</v>
      </c>
      <c r="Y44" s="146" t="s">
        <v>12</v>
      </c>
      <c r="Z44" s="147">
        <v>38</v>
      </c>
    </row>
    <row r="45" spans="1:26" ht="15" x14ac:dyDescent="0.2">
      <c r="A45" s="14">
        <v>39</v>
      </c>
      <c r="B45" s="139" t="s">
        <v>46</v>
      </c>
      <c r="C45" s="177">
        <v>2</v>
      </c>
      <c r="D45" s="146" t="s">
        <v>12</v>
      </c>
      <c r="E45" s="146" t="s">
        <v>12</v>
      </c>
      <c r="F45" s="146" t="s">
        <v>12</v>
      </c>
      <c r="G45" s="146" t="s">
        <v>12</v>
      </c>
      <c r="H45" s="146" t="s">
        <v>12</v>
      </c>
      <c r="I45" s="146" t="s">
        <v>12</v>
      </c>
      <c r="J45" s="146">
        <v>1</v>
      </c>
      <c r="K45" s="146" t="s">
        <v>12</v>
      </c>
      <c r="L45" s="146">
        <v>1</v>
      </c>
      <c r="M45" s="146" t="s">
        <v>12</v>
      </c>
      <c r="N45" s="146" t="s">
        <v>12</v>
      </c>
      <c r="O45" s="146" t="s">
        <v>12</v>
      </c>
      <c r="P45" s="146" t="s">
        <v>12</v>
      </c>
      <c r="Q45" s="146" t="s">
        <v>12</v>
      </c>
      <c r="R45" s="146" t="s">
        <v>12</v>
      </c>
      <c r="S45" s="146" t="s">
        <v>12</v>
      </c>
      <c r="T45" s="146" t="s">
        <v>12</v>
      </c>
      <c r="U45" s="146" t="s">
        <v>12</v>
      </c>
      <c r="V45" s="146" t="s">
        <v>12</v>
      </c>
      <c r="W45" s="146" t="s">
        <v>12</v>
      </c>
      <c r="X45" s="146" t="s">
        <v>12</v>
      </c>
      <c r="Y45" s="146" t="s">
        <v>12</v>
      </c>
      <c r="Z45" s="147">
        <v>39</v>
      </c>
    </row>
    <row r="46" spans="1:26" ht="15" x14ac:dyDescent="0.2">
      <c r="A46" s="147">
        <v>40</v>
      </c>
      <c r="B46" s="139" t="s">
        <v>47</v>
      </c>
      <c r="C46" s="177" t="s">
        <v>12</v>
      </c>
      <c r="D46" s="146" t="s">
        <v>12</v>
      </c>
      <c r="E46" s="146" t="s">
        <v>12</v>
      </c>
      <c r="F46" s="146" t="s">
        <v>12</v>
      </c>
      <c r="G46" s="146" t="s">
        <v>12</v>
      </c>
      <c r="H46" s="146" t="s">
        <v>12</v>
      </c>
      <c r="I46" s="146" t="s">
        <v>12</v>
      </c>
      <c r="J46" s="146" t="s">
        <v>12</v>
      </c>
      <c r="K46" s="146" t="s">
        <v>12</v>
      </c>
      <c r="L46" s="146" t="s">
        <v>12</v>
      </c>
      <c r="M46" s="146" t="s">
        <v>12</v>
      </c>
      <c r="N46" s="146" t="s">
        <v>12</v>
      </c>
      <c r="O46" s="146" t="s">
        <v>12</v>
      </c>
      <c r="P46" s="146" t="s">
        <v>12</v>
      </c>
      <c r="Q46" s="146" t="s">
        <v>12</v>
      </c>
      <c r="R46" s="146" t="s">
        <v>12</v>
      </c>
      <c r="S46" s="146" t="s">
        <v>12</v>
      </c>
      <c r="T46" s="146" t="s">
        <v>12</v>
      </c>
      <c r="U46" s="146" t="s">
        <v>12</v>
      </c>
      <c r="V46" s="146" t="s">
        <v>12</v>
      </c>
      <c r="W46" s="146" t="s">
        <v>12</v>
      </c>
      <c r="X46" s="146" t="s">
        <v>12</v>
      </c>
      <c r="Y46" s="146" t="s">
        <v>12</v>
      </c>
      <c r="Z46" s="147">
        <v>40</v>
      </c>
    </row>
  </sheetData>
  <mergeCells count="16">
    <mergeCell ref="J5:K5"/>
    <mergeCell ref="B4:Y4"/>
    <mergeCell ref="B1:S1"/>
    <mergeCell ref="B2:R2"/>
    <mergeCell ref="B3:O3"/>
    <mergeCell ref="X5:Y5"/>
    <mergeCell ref="T5:U5"/>
    <mergeCell ref="V5:W5"/>
    <mergeCell ref="L5:M5"/>
    <mergeCell ref="N5:O5"/>
    <mergeCell ref="P5:Q5"/>
    <mergeCell ref="R5:S5"/>
    <mergeCell ref="B5:B6"/>
    <mergeCell ref="D5:E5"/>
    <mergeCell ref="F5:G5"/>
    <mergeCell ref="H5:I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47"/>
  <sheetViews>
    <sheetView showGridLines="0" workbookViewId="0">
      <selection activeCell="I37" sqref="I37"/>
    </sheetView>
  </sheetViews>
  <sheetFormatPr baseColWidth="10" defaultColWidth="11.42578125" defaultRowHeight="12.75" x14ac:dyDescent="0.2"/>
  <cols>
    <col min="1" max="1" width="51.7109375" style="1" customWidth="1"/>
    <col min="2" max="2" width="6.140625" style="1" customWidth="1"/>
    <col min="3" max="3" width="12.85546875" style="1" customWidth="1"/>
    <col min="4" max="4" width="16.7109375" style="1" customWidth="1"/>
    <col min="5" max="5" width="14" style="1" customWidth="1"/>
    <col min="6" max="6" width="15" style="1" customWidth="1"/>
    <col min="7" max="16384" width="11.42578125" style="1"/>
  </cols>
  <sheetData>
    <row r="1" spans="1:6" x14ac:dyDescent="0.2">
      <c r="A1" s="212" t="s">
        <v>51</v>
      </c>
      <c r="B1" s="212"/>
      <c r="C1" s="212"/>
      <c r="D1" s="212"/>
      <c r="E1" s="212"/>
      <c r="F1" s="212"/>
    </row>
    <row r="2" spans="1:6" x14ac:dyDescent="0.2">
      <c r="A2" s="212" t="s">
        <v>1</v>
      </c>
      <c r="B2" s="212"/>
      <c r="C2" s="212"/>
      <c r="D2" s="212"/>
      <c r="E2" s="212"/>
      <c r="F2" s="212"/>
    </row>
    <row r="3" spans="1:6" x14ac:dyDescent="0.2">
      <c r="A3" s="167"/>
      <c r="B3" s="167"/>
      <c r="C3" s="167"/>
      <c r="D3" s="167"/>
      <c r="E3" s="167"/>
      <c r="F3" s="167"/>
    </row>
    <row r="4" spans="1:6" x14ac:dyDescent="0.2">
      <c r="A4" s="208" t="s">
        <v>52</v>
      </c>
      <c r="B4" s="208"/>
      <c r="C4" s="208"/>
      <c r="D4" s="208"/>
      <c r="E4" s="208"/>
      <c r="F4" s="208"/>
    </row>
    <row r="5" spans="1:6" ht="15" customHeight="1" x14ac:dyDescent="0.2">
      <c r="A5" s="140"/>
      <c r="B5" s="174" t="s">
        <v>3</v>
      </c>
      <c r="C5" s="210" t="s">
        <v>2</v>
      </c>
      <c r="D5" s="205"/>
      <c r="E5" s="205"/>
      <c r="F5" s="205"/>
    </row>
    <row r="6" spans="1:6" ht="15" customHeight="1" x14ac:dyDescent="0.2">
      <c r="A6" s="140"/>
      <c r="B6" s="175"/>
      <c r="C6" s="211" t="s">
        <v>4</v>
      </c>
      <c r="D6" s="211"/>
      <c r="E6" s="211" t="s">
        <v>5</v>
      </c>
      <c r="F6" s="211"/>
    </row>
    <row r="7" spans="1:6" ht="15" x14ac:dyDescent="0.2">
      <c r="A7" s="140"/>
      <c r="B7" s="175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5" customHeight="1" x14ac:dyDescent="0.2">
      <c r="A8" s="142" t="s">
        <v>3</v>
      </c>
      <c r="B8" s="176">
        <v>6446</v>
      </c>
      <c r="C8" s="141">
        <v>2461</v>
      </c>
      <c r="D8" s="141">
        <v>734</v>
      </c>
      <c r="E8" s="141">
        <v>2248</v>
      </c>
      <c r="F8" s="141">
        <v>1003</v>
      </c>
    </row>
    <row r="9" spans="1:6" ht="15" x14ac:dyDescent="0.2">
      <c r="A9" s="142" t="s">
        <v>8</v>
      </c>
      <c r="B9" s="176">
        <v>20</v>
      </c>
      <c r="C9" s="141">
        <v>8</v>
      </c>
      <c r="D9" s="141">
        <v>7</v>
      </c>
      <c r="E9" s="141">
        <v>5</v>
      </c>
      <c r="F9" s="141" t="s">
        <v>12</v>
      </c>
    </row>
    <row r="10" spans="1:6" ht="15" x14ac:dyDescent="0.2">
      <c r="A10" s="142" t="s">
        <v>9</v>
      </c>
      <c r="B10" s="177">
        <v>20</v>
      </c>
      <c r="C10" s="146">
        <v>8</v>
      </c>
      <c r="D10" s="146">
        <v>7</v>
      </c>
      <c r="E10" s="146">
        <v>5</v>
      </c>
      <c r="F10" s="146" t="s">
        <v>12</v>
      </c>
    </row>
    <row r="11" spans="1:6" ht="15" x14ac:dyDescent="0.2">
      <c r="A11" s="142" t="s">
        <v>10</v>
      </c>
      <c r="B11" s="176">
        <v>1197</v>
      </c>
      <c r="C11" s="141">
        <v>323</v>
      </c>
      <c r="D11" s="141">
        <v>146</v>
      </c>
      <c r="E11" s="141">
        <v>475</v>
      </c>
      <c r="F11" s="141">
        <v>253</v>
      </c>
    </row>
    <row r="12" spans="1:6" ht="15" x14ac:dyDescent="0.2">
      <c r="A12" s="142" t="s">
        <v>11</v>
      </c>
      <c r="B12" s="177" t="s">
        <v>12</v>
      </c>
      <c r="C12" s="146" t="s">
        <v>12</v>
      </c>
      <c r="D12" s="146" t="s">
        <v>12</v>
      </c>
      <c r="E12" s="146" t="s">
        <v>12</v>
      </c>
      <c r="F12" s="146" t="s">
        <v>12</v>
      </c>
    </row>
    <row r="13" spans="1:6" ht="15" x14ac:dyDescent="0.2">
      <c r="A13" s="142" t="s">
        <v>13</v>
      </c>
      <c r="B13" s="177">
        <v>118</v>
      </c>
      <c r="C13" s="146">
        <v>29</v>
      </c>
      <c r="D13" s="146">
        <v>6</v>
      </c>
      <c r="E13" s="146">
        <v>63</v>
      </c>
      <c r="F13" s="146">
        <v>20</v>
      </c>
    </row>
    <row r="14" spans="1:6" ht="15" x14ac:dyDescent="0.2">
      <c r="A14" s="142" t="s">
        <v>14</v>
      </c>
      <c r="B14" s="177">
        <v>18</v>
      </c>
      <c r="C14" s="146">
        <v>9</v>
      </c>
      <c r="D14" s="146" t="s">
        <v>12</v>
      </c>
      <c r="E14" s="146">
        <v>8</v>
      </c>
      <c r="F14" s="146">
        <v>1</v>
      </c>
    </row>
    <row r="15" spans="1:6" ht="15" x14ac:dyDescent="0.2">
      <c r="A15" s="142" t="s">
        <v>15</v>
      </c>
      <c r="B15" s="177">
        <v>44</v>
      </c>
      <c r="C15" s="146">
        <v>16</v>
      </c>
      <c r="D15" s="146">
        <v>12</v>
      </c>
      <c r="E15" s="146">
        <v>4</v>
      </c>
      <c r="F15" s="146">
        <v>12</v>
      </c>
    </row>
    <row r="16" spans="1:6" ht="15" x14ac:dyDescent="0.2">
      <c r="A16" s="142" t="s">
        <v>16</v>
      </c>
      <c r="B16" s="177">
        <v>6</v>
      </c>
      <c r="C16" s="146" t="s">
        <v>12</v>
      </c>
      <c r="D16" s="146" t="s">
        <v>12</v>
      </c>
      <c r="E16" s="146">
        <v>4</v>
      </c>
      <c r="F16" s="146">
        <v>2</v>
      </c>
    </row>
    <row r="17" spans="1:6" ht="15" x14ac:dyDescent="0.2">
      <c r="A17" s="142" t="s">
        <v>17</v>
      </c>
      <c r="B17" s="177">
        <v>68</v>
      </c>
      <c r="C17" s="146">
        <v>32</v>
      </c>
      <c r="D17" s="146">
        <v>1</v>
      </c>
      <c r="E17" s="146">
        <v>31</v>
      </c>
      <c r="F17" s="146">
        <v>4</v>
      </c>
    </row>
    <row r="18" spans="1:6" ht="15" x14ac:dyDescent="0.2">
      <c r="A18" s="142" t="s">
        <v>18</v>
      </c>
      <c r="B18" s="177">
        <v>120</v>
      </c>
      <c r="C18" s="146">
        <v>36</v>
      </c>
      <c r="D18" s="146">
        <v>19</v>
      </c>
      <c r="E18" s="146">
        <v>40</v>
      </c>
      <c r="F18" s="146">
        <v>25</v>
      </c>
    </row>
    <row r="19" spans="1:6" ht="15" x14ac:dyDescent="0.2">
      <c r="A19" s="142" t="s">
        <v>19</v>
      </c>
      <c r="B19" s="177">
        <v>82</v>
      </c>
      <c r="C19" s="146">
        <v>14</v>
      </c>
      <c r="D19" s="146">
        <v>12</v>
      </c>
      <c r="E19" s="146">
        <v>36</v>
      </c>
      <c r="F19" s="146">
        <v>20</v>
      </c>
    </row>
    <row r="20" spans="1:6" ht="15" x14ac:dyDescent="0.2">
      <c r="A20" s="142" t="s">
        <v>20</v>
      </c>
      <c r="B20" s="177">
        <v>28</v>
      </c>
      <c r="C20" s="146">
        <v>8</v>
      </c>
      <c r="D20" s="146">
        <v>1</v>
      </c>
      <c r="E20" s="146">
        <v>14</v>
      </c>
      <c r="F20" s="146">
        <v>5</v>
      </c>
    </row>
    <row r="21" spans="1:6" ht="15" x14ac:dyDescent="0.2">
      <c r="A21" s="142" t="s">
        <v>21</v>
      </c>
      <c r="B21" s="177">
        <v>240</v>
      </c>
      <c r="C21" s="146">
        <v>44</v>
      </c>
      <c r="D21" s="146">
        <v>17</v>
      </c>
      <c r="E21" s="146">
        <v>114</v>
      </c>
      <c r="F21" s="146">
        <v>65</v>
      </c>
    </row>
    <row r="22" spans="1:6" ht="15" x14ac:dyDescent="0.2">
      <c r="A22" s="142" t="s">
        <v>22</v>
      </c>
      <c r="B22" s="177">
        <v>107</v>
      </c>
      <c r="C22" s="146">
        <v>24</v>
      </c>
      <c r="D22" s="146">
        <v>8</v>
      </c>
      <c r="E22" s="146">
        <v>43</v>
      </c>
      <c r="F22" s="146">
        <v>32</v>
      </c>
    </row>
    <row r="23" spans="1:6" ht="15" x14ac:dyDescent="0.2">
      <c r="A23" s="142" t="s">
        <v>23</v>
      </c>
      <c r="B23" s="177">
        <v>172</v>
      </c>
      <c r="C23" s="146">
        <v>47</v>
      </c>
      <c r="D23" s="146">
        <v>10</v>
      </c>
      <c r="E23" s="146">
        <v>89</v>
      </c>
      <c r="F23" s="146">
        <v>26</v>
      </c>
    </row>
    <row r="24" spans="1:6" ht="15" x14ac:dyDescent="0.2">
      <c r="A24" s="142" t="s">
        <v>24</v>
      </c>
      <c r="B24" s="177">
        <v>29</v>
      </c>
      <c r="C24" s="146">
        <v>10</v>
      </c>
      <c r="D24" s="146">
        <v>7</v>
      </c>
      <c r="E24" s="146">
        <v>8</v>
      </c>
      <c r="F24" s="146">
        <v>4</v>
      </c>
    </row>
    <row r="25" spans="1:6" ht="15" x14ac:dyDescent="0.2">
      <c r="A25" s="142" t="s">
        <v>25</v>
      </c>
      <c r="B25" s="177">
        <v>165</v>
      </c>
      <c r="C25" s="146">
        <v>54</v>
      </c>
      <c r="D25" s="146">
        <v>53</v>
      </c>
      <c r="E25" s="146">
        <v>21</v>
      </c>
      <c r="F25" s="146">
        <v>37</v>
      </c>
    </row>
    <row r="26" spans="1:6" ht="15" x14ac:dyDescent="0.2">
      <c r="A26" s="142" t="s">
        <v>26</v>
      </c>
      <c r="B26" s="176">
        <v>5229</v>
      </c>
      <c r="C26" s="141">
        <v>2130</v>
      </c>
      <c r="D26" s="141">
        <v>581</v>
      </c>
      <c r="E26" s="141">
        <v>1768</v>
      </c>
      <c r="F26" s="141">
        <v>750</v>
      </c>
    </row>
    <row r="27" spans="1:6" ht="15" x14ac:dyDescent="0.2">
      <c r="A27" s="142" t="s">
        <v>27</v>
      </c>
      <c r="B27" s="177">
        <v>510</v>
      </c>
      <c r="C27" s="146">
        <v>198</v>
      </c>
      <c r="D27" s="146">
        <v>51</v>
      </c>
      <c r="E27" s="146">
        <v>190</v>
      </c>
      <c r="F27" s="146">
        <v>71</v>
      </c>
    </row>
    <row r="28" spans="1:6" ht="15" x14ac:dyDescent="0.2">
      <c r="A28" s="142" t="s">
        <v>28</v>
      </c>
      <c r="B28" s="177">
        <v>116</v>
      </c>
      <c r="C28" s="146">
        <v>46</v>
      </c>
      <c r="D28" s="146">
        <v>22</v>
      </c>
      <c r="E28" s="146">
        <v>22</v>
      </c>
      <c r="F28" s="146">
        <v>26</v>
      </c>
    </row>
    <row r="29" spans="1:6" ht="15" x14ac:dyDescent="0.2">
      <c r="A29" s="142" t="s">
        <v>29</v>
      </c>
      <c r="B29" s="177">
        <v>230</v>
      </c>
      <c r="C29" s="146">
        <v>101</v>
      </c>
      <c r="D29" s="146">
        <v>18</v>
      </c>
      <c r="E29" s="146">
        <v>89</v>
      </c>
      <c r="F29" s="146">
        <v>22</v>
      </c>
    </row>
    <row r="30" spans="1:6" ht="15" x14ac:dyDescent="0.2">
      <c r="A30" s="142" t="s">
        <v>30</v>
      </c>
      <c r="B30" s="177">
        <v>31</v>
      </c>
      <c r="C30" s="146">
        <v>12</v>
      </c>
      <c r="D30" s="146">
        <v>4</v>
      </c>
      <c r="E30" s="146">
        <v>10</v>
      </c>
      <c r="F30" s="146">
        <v>5</v>
      </c>
    </row>
    <row r="31" spans="1:6" ht="15" x14ac:dyDescent="0.2">
      <c r="A31" s="142" t="s">
        <v>31</v>
      </c>
      <c r="B31" s="177">
        <v>18</v>
      </c>
      <c r="C31" s="146">
        <v>3</v>
      </c>
      <c r="D31" s="146">
        <v>1</v>
      </c>
      <c r="E31" s="146">
        <v>10</v>
      </c>
      <c r="F31" s="146">
        <v>4</v>
      </c>
    </row>
    <row r="32" spans="1:6" ht="15" x14ac:dyDescent="0.2">
      <c r="A32" s="142" t="s">
        <v>32</v>
      </c>
      <c r="B32" s="177">
        <v>103</v>
      </c>
      <c r="C32" s="146">
        <v>19</v>
      </c>
      <c r="D32" s="146">
        <v>22</v>
      </c>
      <c r="E32" s="146">
        <v>24</v>
      </c>
      <c r="F32" s="146">
        <v>38</v>
      </c>
    </row>
    <row r="33" spans="1:6" ht="15" x14ac:dyDescent="0.2">
      <c r="A33" s="142" t="s">
        <v>33</v>
      </c>
      <c r="B33" s="177">
        <v>609</v>
      </c>
      <c r="C33" s="146">
        <v>203</v>
      </c>
      <c r="D33" s="146">
        <v>53</v>
      </c>
      <c r="E33" s="146">
        <v>218</v>
      </c>
      <c r="F33" s="146">
        <v>135</v>
      </c>
    </row>
    <row r="34" spans="1:6" ht="15" x14ac:dyDescent="0.2">
      <c r="A34" s="142" t="s">
        <v>34</v>
      </c>
      <c r="B34" s="177">
        <v>31</v>
      </c>
      <c r="C34" s="146">
        <v>15</v>
      </c>
      <c r="D34" s="146">
        <v>3</v>
      </c>
      <c r="E34" s="146">
        <v>11</v>
      </c>
      <c r="F34" s="146">
        <v>2</v>
      </c>
    </row>
    <row r="35" spans="1:6" ht="15" x14ac:dyDescent="0.2">
      <c r="A35" s="142" t="s">
        <v>35</v>
      </c>
      <c r="B35" s="177">
        <v>598</v>
      </c>
      <c r="C35" s="146">
        <v>254</v>
      </c>
      <c r="D35" s="146">
        <v>66</v>
      </c>
      <c r="E35" s="146">
        <v>221</v>
      </c>
      <c r="F35" s="146">
        <v>57</v>
      </c>
    </row>
    <row r="36" spans="1:6" ht="14.25" customHeight="1" x14ac:dyDescent="0.2">
      <c r="A36" s="142" t="s">
        <v>36</v>
      </c>
      <c r="B36" s="177">
        <v>153</v>
      </c>
      <c r="C36" s="146">
        <v>38</v>
      </c>
      <c r="D36" s="146">
        <v>33</v>
      </c>
      <c r="E36" s="146">
        <v>37</v>
      </c>
      <c r="F36" s="146">
        <v>45</v>
      </c>
    </row>
    <row r="37" spans="1:6" ht="15" x14ac:dyDescent="0.2">
      <c r="A37" s="142" t="s">
        <v>37</v>
      </c>
      <c r="B37" s="177">
        <v>163</v>
      </c>
      <c r="C37" s="146">
        <v>45</v>
      </c>
      <c r="D37" s="146">
        <v>45</v>
      </c>
      <c r="E37" s="146">
        <v>35</v>
      </c>
      <c r="F37" s="146">
        <v>38</v>
      </c>
    </row>
    <row r="38" spans="1:6" ht="15" x14ac:dyDescent="0.2">
      <c r="A38" s="142" t="s">
        <v>38</v>
      </c>
      <c r="B38" s="177">
        <v>73</v>
      </c>
      <c r="C38" s="146">
        <v>23</v>
      </c>
      <c r="D38" s="146">
        <v>11</v>
      </c>
      <c r="E38" s="146">
        <v>23</v>
      </c>
      <c r="F38" s="146">
        <v>16</v>
      </c>
    </row>
    <row r="39" spans="1:6" ht="15" x14ac:dyDescent="0.2">
      <c r="A39" s="142" t="s">
        <v>39</v>
      </c>
      <c r="B39" s="177">
        <v>423</v>
      </c>
      <c r="C39" s="146">
        <v>114</v>
      </c>
      <c r="D39" s="146">
        <v>57</v>
      </c>
      <c r="E39" s="146">
        <v>170</v>
      </c>
      <c r="F39" s="146">
        <v>82</v>
      </c>
    </row>
    <row r="40" spans="1:6" ht="15" x14ac:dyDescent="0.2">
      <c r="A40" s="142" t="s">
        <v>40</v>
      </c>
      <c r="B40" s="177">
        <v>369</v>
      </c>
      <c r="C40" s="146">
        <v>250</v>
      </c>
      <c r="D40" s="146">
        <v>44</v>
      </c>
      <c r="E40" s="146">
        <v>52</v>
      </c>
      <c r="F40" s="146">
        <v>23</v>
      </c>
    </row>
    <row r="41" spans="1:6" ht="15" x14ac:dyDescent="0.2">
      <c r="A41" s="142" t="s">
        <v>41</v>
      </c>
      <c r="B41" s="177">
        <v>373</v>
      </c>
      <c r="C41" s="146">
        <v>160</v>
      </c>
      <c r="D41" s="146">
        <v>30</v>
      </c>
      <c r="E41" s="146">
        <v>114</v>
      </c>
      <c r="F41" s="146">
        <v>69</v>
      </c>
    </row>
    <row r="42" spans="1:6" ht="15" x14ac:dyDescent="0.2">
      <c r="A42" s="142" t="s">
        <v>42</v>
      </c>
      <c r="B42" s="177">
        <v>333</v>
      </c>
      <c r="C42" s="146">
        <v>162</v>
      </c>
      <c r="D42" s="146">
        <v>28</v>
      </c>
      <c r="E42" s="146">
        <v>120</v>
      </c>
      <c r="F42" s="146">
        <v>23</v>
      </c>
    </row>
    <row r="43" spans="1:6" ht="15" x14ac:dyDescent="0.2">
      <c r="A43" s="142" t="s">
        <v>43</v>
      </c>
      <c r="B43" s="177">
        <v>617</v>
      </c>
      <c r="C43" s="146">
        <v>285</v>
      </c>
      <c r="D43" s="146">
        <v>53</v>
      </c>
      <c r="E43" s="146">
        <v>220</v>
      </c>
      <c r="F43" s="146">
        <v>59</v>
      </c>
    </row>
    <row r="44" spans="1:6" ht="15" x14ac:dyDescent="0.2">
      <c r="A44" s="142" t="s">
        <v>44</v>
      </c>
      <c r="B44" s="177">
        <v>134</v>
      </c>
      <c r="C44" s="146">
        <v>56</v>
      </c>
      <c r="D44" s="146">
        <v>22</v>
      </c>
      <c r="E44" s="146">
        <v>36</v>
      </c>
      <c r="F44" s="146">
        <v>20</v>
      </c>
    </row>
    <row r="45" spans="1:6" ht="15" x14ac:dyDescent="0.2">
      <c r="A45" s="142" t="s">
        <v>45</v>
      </c>
      <c r="B45" s="177">
        <v>183</v>
      </c>
      <c r="C45" s="146">
        <v>112</v>
      </c>
      <c r="D45" s="146">
        <v>16</v>
      </c>
      <c r="E45" s="146">
        <v>50</v>
      </c>
      <c r="F45" s="146">
        <v>5</v>
      </c>
    </row>
    <row r="46" spans="1:6" ht="15" x14ac:dyDescent="0.2">
      <c r="A46" s="142" t="s">
        <v>46</v>
      </c>
      <c r="B46" s="177">
        <v>157</v>
      </c>
      <c r="C46" s="146">
        <v>34</v>
      </c>
      <c r="D46" s="146">
        <v>2</v>
      </c>
      <c r="E46" s="146">
        <v>115</v>
      </c>
      <c r="F46" s="146">
        <v>6</v>
      </c>
    </row>
    <row r="47" spans="1:6" ht="15" x14ac:dyDescent="0.2">
      <c r="A47" s="142" t="s">
        <v>47</v>
      </c>
      <c r="B47" s="177">
        <v>5</v>
      </c>
      <c r="C47" s="146" t="s">
        <v>12</v>
      </c>
      <c r="D47" s="146" t="s">
        <v>12</v>
      </c>
      <c r="E47" s="146">
        <v>1</v>
      </c>
      <c r="F47" s="146">
        <v>4</v>
      </c>
    </row>
  </sheetData>
  <mergeCells count="6">
    <mergeCell ref="A1:F1"/>
    <mergeCell ref="A2:F2"/>
    <mergeCell ref="A4:F4"/>
    <mergeCell ref="C6:D6"/>
    <mergeCell ref="E6:F6"/>
    <mergeCell ref="C5:F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45"/>
  <sheetViews>
    <sheetView showGridLines="0" workbookViewId="0">
      <selection activeCell="B48" sqref="B48"/>
    </sheetView>
  </sheetViews>
  <sheetFormatPr baseColWidth="10" defaultColWidth="11.42578125" defaultRowHeight="12.75" x14ac:dyDescent="0.2"/>
  <cols>
    <col min="1" max="1" width="3.7109375" style="1" customWidth="1"/>
    <col min="2" max="2" width="51.7109375" style="3" customWidth="1"/>
    <col min="3" max="3" width="6.140625" style="1" customWidth="1"/>
    <col min="4" max="4" width="8.140625" style="1" customWidth="1"/>
    <col min="5" max="5" width="8.7109375" style="1" customWidth="1"/>
    <col min="6" max="6" width="8.140625" style="1" customWidth="1"/>
    <col min="7" max="7" width="8.7109375" style="1" customWidth="1"/>
    <col min="8" max="8" width="8.140625" style="1" customWidth="1"/>
    <col min="9" max="9" width="8.7109375" style="1" customWidth="1"/>
    <col min="10" max="10" width="8.140625" style="1" customWidth="1"/>
    <col min="11" max="11" width="8.7109375" style="1" customWidth="1"/>
    <col min="12" max="12" width="8.140625" style="1" customWidth="1"/>
    <col min="13" max="13" width="8.7109375" style="1" customWidth="1"/>
    <col min="14" max="14" width="8.140625" style="1" customWidth="1"/>
    <col min="15" max="15" width="8.7109375" style="1" customWidth="1"/>
    <col min="16" max="16" width="8.140625" style="1" customWidth="1"/>
    <col min="17" max="17" width="8.7109375" style="1" customWidth="1"/>
    <col min="18" max="18" width="8.140625" style="1" customWidth="1"/>
    <col min="19" max="19" width="8.7109375" style="1" customWidth="1"/>
    <col min="20" max="20" width="8.140625" style="1" customWidth="1"/>
    <col min="21" max="21" width="8.7109375" style="1" customWidth="1"/>
    <col min="22" max="22" width="8.140625" style="1" customWidth="1"/>
    <col min="23" max="23" width="8.7109375" style="1" customWidth="1"/>
    <col min="24" max="24" width="8.140625" style="1" customWidth="1"/>
    <col min="25" max="25" width="8.7109375" style="1" customWidth="1"/>
    <col min="26" max="16384" width="11.42578125" style="1"/>
  </cols>
  <sheetData>
    <row r="1" spans="1:26" ht="15" x14ac:dyDescent="0.25">
      <c r="B1" s="212" t="s">
        <v>300</v>
      </c>
      <c r="C1" s="212"/>
      <c r="D1" s="212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148"/>
      <c r="T1" s="148"/>
      <c r="U1" s="148"/>
      <c r="V1" s="148"/>
      <c r="W1" s="148"/>
      <c r="X1" s="148"/>
      <c r="Y1" s="148"/>
    </row>
    <row r="2" spans="1:26" ht="15" x14ac:dyDescent="0.25">
      <c r="B2" s="212" t="s">
        <v>1</v>
      </c>
      <c r="C2" s="207"/>
      <c r="D2" s="207"/>
      <c r="E2" s="207"/>
      <c r="F2" s="207"/>
      <c r="G2" s="207"/>
      <c r="H2" s="207"/>
      <c r="I2" s="207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spans="1:26" x14ac:dyDescent="0.2">
      <c r="B3" s="208" t="s">
        <v>351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</row>
    <row r="4" spans="1:26" ht="15" customHeight="1" x14ac:dyDescent="0.2">
      <c r="B4" s="210"/>
      <c r="C4" s="180" t="s">
        <v>3</v>
      </c>
      <c r="D4" s="210" t="s">
        <v>176</v>
      </c>
      <c r="E4" s="210"/>
      <c r="F4" s="210" t="s">
        <v>177</v>
      </c>
      <c r="G4" s="210"/>
      <c r="H4" s="210" t="s">
        <v>178</v>
      </c>
      <c r="I4" s="210"/>
      <c r="J4" s="210" t="s">
        <v>179</v>
      </c>
      <c r="K4" s="210"/>
      <c r="L4" s="210" t="s">
        <v>180</v>
      </c>
      <c r="M4" s="210"/>
      <c r="N4" s="210" t="s">
        <v>181</v>
      </c>
      <c r="O4" s="210"/>
      <c r="P4" s="210" t="s">
        <v>182</v>
      </c>
      <c r="Q4" s="210"/>
      <c r="R4" s="210" t="s">
        <v>183</v>
      </c>
      <c r="S4" s="210"/>
      <c r="T4" s="210" t="s">
        <v>184</v>
      </c>
      <c r="U4" s="210"/>
      <c r="V4" s="210" t="s">
        <v>185</v>
      </c>
      <c r="W4" s="210"/>
      <c r="X4" s="210" t="s">
        <v>186</v>
      </c>
      <c r="Y4" s="210"/>
    </row>
    <row r="5" spans="1:26" ht="15" x14ac:dyDescent="0.2">
      <c r="B5" s="210"/>
      <c r="C5" s="180"/>
      <c r="D5" s="139" t="s">
        <v>6</v>
      </c>
      <c r="E5" s="139" t="s">
        <v>7</v>
      </c>
      <c r="F5" s="139" t="s">
        <v>6</v>
      </c>
      <c r="G5" s="139" t="s">
        <v>7</v>
      </c>
      <c r="H5" s="139" t="s">
        <v>6</v>
      </c>
      <c r="I5" s="139" t="s">
        <v>7</v>
      </c>
      <c r="J5" s="139" t="s">
        <v>6</v>
      </c>
      <c r="K5" s="139" t="s">
        <v>7</v>
      </c>
      <c r="L5" s="139" t="s">
        <v>6</v>
      </c>
      <c r="M5" s="139" t="s">
        <v>7</v>
      </c>
      <c r="N5" s="139" t="s">
        <v>6</v>
      </c>
      <c r="O5" s="139" t="s">
        <v>7</v>
      </c>
      <c r="P5" s="139" t="s">
        <v>6</v>
      </c>
      <c r="Q5" s="139" t="s">
        <v>7</v>
      </c>
      <c r="R5" s="139" t="s">
        <v>6</v>
      </c>
      <c r="S5" s="139" t="s">
        <v>7</v>
      </c>
      <c r="T5" s="139" t="s">
        <v>6</v>
      </c>
      <c r="U5" s="139" t="s">
        <v>7</v>
      </c>
      <c r="V5" s="139" t="s">
        <v>6</v>
      </c>
      <c r="W5" s="139" t="s">
        <v>7</v>
      </c>
      <c r="X5" s="139" t="s">
        <v>6</v>
      </c>
      <c r="Y5" s="139" t="s">
        <v>7</v>
      </c>
    </row>
    <row r="6" spans="1:26" ht="15" customHeight="1" x14ac:dyDescent="0.2">
      <c r="A6" s="14">
        <v>1</v>
      </c>
      <c r="B6" s="139" t="s">
        <v>3</v>
      </c>
      <c r="C6" s="176">
        <v>245</v>
      </c>
      <c r="D6" s="141">
        <v>49</v>
      </c>
      <c r="E6" s="141">
        <v>15</v>
      </c>
      <c r="F6" s="141">
        <v>15</v>
      </c>
      <c r="G6" s="141">
        <v>7</v>
      </c>
      <c r="H6" s="141">
        <v>10</v>
      </c>
      <c r="I6" s="141">
        <v>6</v>
      </c>
      <c r="J6" s="141">
        <v>7</v>
      </c>
      <c r="K6" s="141">
        <v>19</v>
      </c>
      <c r="L6" s="141">
        <v>15</v>
      </c>
      <c r="M6" s="141">
        <v>17</v>
      </c>
      <c r="N6" s="141" t="s">
        <v>12</v>
      </c>
      <c r="O6" s="141" t="s">
        <v>12</v>
      </c>
      <c r="P6" s="141">
        <v>11</v>
      </c>
      <c r="Q6" s="141">
        <v>14</v>
      </c>
      <c r="R6" s="141">
        <v>1</v>
      </c>
      <c r="S6" s="141">
        <v>32</v>
      </c>
      <c r="T6" s="141">
        <v>10</v>
      </c>
      <c r="U6" s="141">
        <v>7</v>
      </c>
      <c r="V6" s="141">
        <v>1</v>
      </c>
      <c r="W6" s="141">
        <v>5</v>
      </c>
      <c r="X6" s="141">
        <v>4</v>
      </c>
      <c r="Y6" s="141" t="s">
        <v>12</v>
      </c>
      <c r="Z6" s="147">
        <v>1</v>
      </c>
    </row>
    <row r="7" spans="1:26" ht="15" x14ac:dyDescent="0.2">
      <c r="A7" s="14">
        <v>2</v>
      </c>
      <c r="B7" s="139" t="s">
        <v>8</v>
      </c>
      <c r="C7" s="176" t="s">
        <v>12</v>
      </c>
      <c r="D7" s="141" t="s">
        <v>12</v>
      </c>
      <c r="E7" s="141" t="s">
        <v>12</v>
      </c>
      <c r="F7" s="141" t="s">
        <v>12</v>
      </c>
      <c r="G7" s="141" t="s">
        <v>12</v>
      </c>
      <c r="H7" s="141" t="s">
        <v>12</v>
      </c>
      <c r="I7" s="141" t="s">
        <v>12</v>
      </c>
      <c r="J7" s="141" t="s">
        <v>12</v>
      </c>
      <c r="K7" s="141" t="s">
        <v>12</v>
      </c>
      <c r="L7" s="141" t="s">
        <v>12</v>
      </c>
      <c r="M7" s="141" t="s">
        <v>12</v>
      </c>
      <c r="N7" s="141" t="s">
        <v>12</v>
      </c>
      <c r="O7" s="141" t="s">
        <v>12</v>
      </c>
      <c r="P7" s="141" t="s">
        <v>12</v>
      </c>
      <c r="Q7" s="141" t="s">
        <v>12</v>
      </c>
      <c r="R7" s="141" t="s">
        <v>12</v>
      </c>
      <c r="S7" s="141" t="s">
        <v>12</v>
      </c>
      <c r="T7" s="141" t="s">
        <v>12</v>
      </c>
      <c r="U7" s="141" t="s">
        <v>12</v>
      </c>
      <c r="V7" s="141" t="s">
        <v>12</v>
      </c>
      <c r="W7" s="141" t="s">
        <v>12</v>
      </c>
      <c r="X7" s="141" t="s">
        <v>12</v>
      </c>
      <c r="Y7" s="141" t="s">
        <v>12</v>
      </c>
      <c r="Z7" s="147">
        <v>2</v>
      </c>
    </row>
    <row r="8" spans="1:26" ht="15" x14ac:dyDescent="0.2">
      <c r="A8" s="14">
        <v>3</v>
      </c>
      <c r="B8" s="139" t="s">
        <v>9</v>
      </c>
      <c r="C8" s="177" t="s">
        <v>12</v>
      </c>
      <c r="D8" s="146" t="s">
        <v>12</v>
      </c>
      <c r="E8" s="146" t="s">
        <v>12</v>
      </c>
      <c r="F8" s="146" t="s">
        <v>12</v>
      </c>
      <c r="G8" s="146" t="s">
        <v>12</v>
      </c>
      <c r="H8" s="146" t="s">
        <v>12</v>
      </c>
      <c r="I8" s="146" t="s">
        <v>12</v>
      </c>
      <c r="J8" s="146" t="s">
        <v>12</v>
      </c>
      <c r="K8" s="146" t="s">
        <v>12</v>
      </c>
      <c r="L8" s="146" t="s">
        <v>12</v>
      </c>
      <c r="M8" s="146" t="s">
        <v>12</v>
      </c>
      <c r="N8" s="146" t="s">
        <v>12</v>
      </c>
      <c r="O8" s="146" t="s">
        <v>12</v>
      </c>
      <c r="P8" s="146" t="s">
        <v>12</v>
      </c>
      <c r="Q8" s="146" t="s">
        <v>12</v>
      </c>
      <c r="R8" s="146" t="s">
        <v>12</v>
      </c>
      <c r="S8" s="146" t="s">
        <v>12</v>
      </c>
      <c r="T8" s="146" t="s">
        <v>12</v>
      </c>
      <c r="U8" s="146" t="s">
        <v>12</v>
      </c>
      <c r="V8" s="146" t="s">
        <v>12</v>
      </c>
      <c r="W8" s="146" t="s">
        <v>12</v>
      </c>
      <c r="X8" s="146" t="s">
        <v>12</v>
      </c>
      <c r="Y8" s="146" t="s">
        <v>12</v>
      </c>
      <c r="Z8" s="147">
        <v>3</v>
      </c>
    </row>
    <row r="9" spans="1:26" ht="15" x14ac:dyDescent="0.2">
      <c r="A9" s="14">
        <v>4</v>
      </c>
      <c r="B9" s="139" t="s">
        <v>10</v>
      </c>
      <c r="C9" s="176">
        <v>36</v>
      </c>
      <c r="D9" s="141" t="s">
        <v>12</v>
      </c>
      <c r="E9" s="141">
        <v>1</v>
      </c>
      <c r="F9" s="141">
        <v>2</v>
      </c>
      <c r="G9" s="141">
        <v>1</v>
      </c>
      <c r="H9" s="141" t="s">
        <v>12</v>
      </c>
      <c r="I9" s="141">
        <v>2</v>
      </c>
      <c r="J9" s="141" t="s">
        <v>12</v>
      </c>
      <c r="K9" s="141" t="s">
        <v>12</v>
      </c>
      <c r="L9" s="141">
        <v>2</v>
      </c>
      <c r="M9" s="141">
        <v>3</v>
      </c>
      <c r="N9" s="141" t="s">
        <v>12</v>
      </c>
      <c r="O9" s="141" t="s">
        <v>12</v>
      </c>
      <c r="P9" s="141" t="s">
        <v>12</v>
      </c>
      <c r="Q9" s="141">
        <v>6</v>
      </c>
      <c r="R9" s="141" t="s">
        <v>12</v>
      </c>
      <c r="S9" s="141">
        <v>16</v>
      </c>
      <c r="T9" s="141" t="s">
        <v>12</v>
      </c>
      <c r="U9" s="141">
        <v>1</v>
      </c>
      <c r="V9" s="141" t="s">
        <v>12</v>
      </c>
      <c r="W9" s="141">
        <v>2</v>
      </c>
      <c r="X9" s="141" t="s">
        <v>12</v>
      </c>
      <c r="Y9" s="141" t="s">
        <v>12</v>
      </c>
      <c r="Z9" s="147">
        <v>4</v>
      </c>
    </row>
    <row r="10" spans="1:26" ht="15" x14ac:dyDescent="0.2">
      <c r="A10" s="14">
        <v>5</v>
      </c>
      <c r="B10" s="139" t="s">
        <v>11</v>
      </c>
      <c r="C10" s="177" t="s">
        <v>12</v>
      </c>
      <c r="D10" s="146" t="s">
        <v>12</v>
      </c>
      <c r="E10" s="146" t="s">
        <v>12</v>
      </c>
      <c r="F10" s="146" t="s">
        <v>12</v>
      </c>
      <c r="G10" s="146" t="s">
        <v>12</v>
      </c>
      <c r="H10" s="146" t="s">
        <v>12</v>
      </c>
      <c r="I10" s="146" t="s">
        <v>12</v>
      </c>
      <c r="J10" s="146" t="s">
        <v>12</v>
      </c>
      <c r="K10" s="146" t="s">
        <v>12</v>
      </c>
      <c r="L10" s="146" t="s">
        <v>12</v>
      </c>
      <c r="M10" s="146" t="s">
        <v>12</v>
      </c>
      <c r="N10" s="146" t="s">
        <v>12</v>
      </c>
      <c r="O10" s="146" t="s">
        <v>12</v>
      </c>
      <c r="P10" s="146" t="s">
        <v>12</v>
      </c>
      <c r="Q10" s="146" t="s">
        <v>12</v>
      </c>
      <c r="R10" s="146" t="s">
        <v>12</v>
      </c>
      <c r="S10" s="146" t="s">
        <v>12</v>
      </c>
      <c r="T10" s="146" t="s">
        <v>12</v>
      </c>
      <c r="U10" s="146" t="s">
        <v>12</v>
      </c>
      <c r="V10" s="146" t="s">
        <v>12</v>
      </c>
      <c r="W10" s="146" t="s">
        <v>12</v>
      </c>
      <c r="X10" s="146" t="s">
        <v>12</v>
      </c>
      <c r="Y10" s="146" t="s">
        <v>12</v>
      </c>
      <c r="Z10" s="147">
        <v>5</v>
      </c>
    </row>
    <row r="11" spans="1:26" ht="15" x14ac:dyDescent="0.2">
      <c r="A11" s="14">
        <v>6</v>
      </c>
      <c r="B11" s="139" t="s">
        <v>13</v>
      </c>
      <c r="C11" s="177">
        <v>1</v>
      </c>
      <c r="D11" s="146" t="s">
        <v>12</v>
      </c>
      <c r="E11" s="146" t="s">
        <v>12</v>
      </c>
      <c r="F11" s="146" t="s">
        <v>12</v>
      </c>
      <c r="G11" s="146" t="s">
        <v>12</v>
      </c>
      <c r="H11" s="146" t="s">
        <v>12</v>
      </c>
      <c r="I11" s="146" t="s">
        <v>12</v>
      </c>
      <c r="J11" s="146" t="s">
        <v>12</v>
      </c>
      <c r="K11" s="146" t="s">
        <v>12</v>
      </c>
      <c r="L11" s="146" t="s">
        <v>12</v>
      </c>
      <c r="M11" s="146" t="s">
        <v>12</v>
      </c>
      <c r="N11" s="146" t="s">
        <v>12</v>
      </c>
      <c r="O11" s="146" t="s">
        <v>12</v>
      </c>
      <c r="P11" s="146" t="s">
        <v>12</v>
      </c>
      <c r="Q11" s="146" t="s">
        <v>12</v>
      </c>
      <c r="R11" s="146" t="s">
        <v>12</v>
      </c>
      <c r="S11" s="146" t="s">
        <v>12</v>
      </c>
      <c r="T11" s="146" t="s">
        <v>12</v>
      </c>
      <c r="U11" s="146" t="s">
        <v>12</v>
      </c>
      <c r="V11" s="146" t="s">
        <v>12</v>
      </c>
      <c r="W11" s="146">
        <v>1</v>
      </c>
      <c r="X11" s="146" t="s">
        <v>12</v>
      </c>
      <c r="Y11" s="146" t="s">
        <v>12</v>
      </c>
      <c r="Z11" s="147">
        <v>6</v>
      </c>
    </row>
    <row r="12" spans="1:26" ht="15" x14ac:dyDescent="0.2">
      <c r="A12" s="14">
        <v>7</v>
      </c>
      <c r="B12" s="139" t="s">
        <v>14</v>
      </c>
      <c r="C12" s="177" t="s">
        <v>12</v>
      </c>
      <c r="D12" s="146" t="s">
        <v>12</v>
      </c>
      <c r="E12" s="146" t="s">
        <v>12</v>
      </c>
      <c r="F12" s="146" t="s">
        <v>12</v>
      </c>
      <c r="G12" s="146" t="s">
        <v>12</v>
      </c>
      <c r="H12" s="146" t="s">
        <v>12</v>
      </c>
      <c r="I12" s="146" t="s">
        <v>12</v>
      </c>
      <c r="J12" s="146" t="s">
        <v>12</v>
      </c>
      <c r="K12" s="146" t="s">
        <v>12</v>
      </c>
      <c r="L12" s="146" t="s">
        <v>12</v>
      </c>
      <c r="M12" s="146" t="s">
        <v>12</v>
      </c>
      <c r="N12" s="146" t="s">
        <v>12</v>
      </c>
      <c r="O12" s="146" t="s">
        <v>12</v>
      </c>
      <c r="P12" s="146" t="s">
        <v>12</v>
      </c>
      <c r="Q12" s="146" t="s">
        <v>12</v>
      </c>
      <c r="R12" s="146" t="s">
        <v>12</v>
      </c>
      <c r="S12" s="146" t="s">
        <v>12</v>
      </c>
      <c r="T12" s="146" t="s">
        <v>12</v>
      </c>
      <c r="U12" s="146" t="s">
        <v>12</v>
      </c>
      <c r="V12" s="146" t="s">
        <v>12</v>
      </c>
      <c r="W12" s="146" t="s">
        <v>12</v>
      </c>
      <c r="X12" s="146" t="s">
        <v>12</v>
      </c>
      <c r="Y12" s="146" t="s">
        <v>12</v>
      </c>
      <c r="Z12" s="147">
        <v>7</v>
      </c>
    </row>
    <row r="13" spans="1:26" ht="15" x14ac:dyDescent="0.2">
      <c r="A13" s="14">
        <v>8</v>
      </c>
      <c r="B13" s="139" t="s">
        <v>15</v>
      </c>
      <c r="C13" s="177" t="s">
        <v>12</v>
      </c>
      <c r="D13" s="146" t="s">
        <v>12</v>
      </c>
      <c r="E13" s="146" t="s">
        <v>12</v>
      </c>
      <c r="F13" s="146" t="s">
        <v>12</v>
      </c>
      <c r="G13" s="146" t="s">
        <v>12</v>
      </c>
      <c r="H13" s="146" t="s">
        <v>12</v>
      </c>
      <c r="I13" s="146" t="s">
        <v>12</v>
      </c>
      <c r="J13" s="146" t="s">
        <v>12</v>
      </c>
      <c r="K13" s="146" t="s">
        <v>12</v>
      </c>
      <c r="L13" s="146" t="s">
        <v>12</v>
      </c>
      <c r="M13" s="146" t="s">
        <v>12</v>
      </c>
      <c r="N13" s="146" t="s">
        <v>12</v>
      </c>
      <c r="O13" s="146" t="s">
        <v>12</v>
      </c>
      <c r="P13" s="146" t="s">
        <v>12</v>
      </c>
      <c r="Q13" s="146" t="s">
        <v>12</v>
      </c>
      <c r="R13" s="146" t="s">
        <v>12</v>
      </c>
      <c r="S13" s="146" t="s">
        <v>12</v>
      </c>
      <c r="T13" s="146" t="s">
        <v>12</v>
      </c>
      <c r="U13" s="146" t="s">
        <v>12</v>
      </c>
      <c r="V13" s="146" t="s">
        <v>12</v>
      </c>
      <c r="W13" s="146" t="s">
        <v>12</v>
      </c>
      <c r="X13" s="146" t="s">
        <v>12</v>
      </c>
      <c r="Y13" s="146" t="s">
        <v>12</v>
      </c>
      <c r="Z13" s="147">
        <v>8</v>
      </c>
    </row>
    <row r="14" spans="1:26" ht="15" x14ac:dyDescent="0.2">
      <c r="A14" s="14">
        <v>9</v>
      </c>
      <c r="B14" s="139" t="s">
        <v>16</v>
      </c>
      <c r="C14" s="177" t="s">
        <v>12</v>
      </c>
      <c r="D14" s="146" t="s">
        <v>12</v>
      </c>
      <c r="E14" s="146" t="s">
        <v>12</v>
      </c>
      <c r="F14" s="146" t="s">
        <v>12</v>
      </c>
      <c r="G14" s="146" t="s">
        <v>12</v>
      </c>
      <c r="H14" s="146" t="s">
        <v>12</v>
      </c>
      <c r="I14" s="146" t="s">
        <v>12</v>
      </c>
      <c r="J14" s="146" t="s">
        <v>12</v>
      </c>
      <c r="K14" s="146" t="s">
        <v>12</v>
      </c>
      <c r="L14" s="146" t="s">
        <v>12</v>
      </c>
      <c r="M14" s="146" t="s">
        <v>12</v>
      </c>
      <c r="N14" s="146" t="s">
        <v>12</v>
      </c>
      <c r="O14" s="146" t="s">
        <v>12</v>
      </c>
      <c r="P14" s="146" t="s">
        <v>12</v>
      </c>
      <c r="Q14" s="146" t="s">
        <v>12</v>
      </c>
      <c r="R14" s="146" t="s">
        <v>12</v>
      </c>
      <c r="S14" s="146" t="s">
        <v>12</v>
      </c>
      <c r="T14" s="146" t="s">
        <v>12</v>
      </c>
      <c r="U14" s="146" t="s">
        <v>12</v>
      </c>
      <c r="V14" s="146" t="s">
        <v>12</v>
      </c>
      <c r="W14" s="146" t="s">
        <v>12</v>
      </c>
      <c r="X14" s="146" t="s">
        <v>12</v>
      </c>
      <c r="Y14" s="146" t="s">
        <v>12</v>
      </c>
      <c r="Z14" s="147">
        <v>9</v>
      </c>
    </row>
    <row r="15" spans="1:26" ht="15" x14ac:dyDescent="0.2">
      <c r="A15" s="14">
        <v>10</v>
      </c>
      <c r="B15" s="139" t="s">
        <v>17</v>
      </c>
      <c r="C15" s="177">
        <v>4</v>
      </c>
      <c r="D15" s="146" t="s">
        <v>12</v>
      </c>
      <c r="E15" s="146">
        <v>1</v>
      </c>
      <c r="F15" s="146">
        <v>2</v>
      </c>
      <c r="G15" s="146">
        <v>1</v>
      </c>
      <c r="H15" s="146" t="s">
        <v>12</v>
      </c>
      <c r="I15" s="146" t="s">
        <v>12</v>
      </c>
      <c r="J15" s="146" t="s">
        <v>12</v>
      </c>
      <c r="K15" s="146" t="s">
        <v>12</v>
      </c>
      <c r="L15" s="146" t="s">
        <v>12</v>
      </c>
      <c r="M15" s="146" t="s">
        <v>12</v>
      </c>
      <c r="N15" s="146" t="s">
        <v>12</v>
      </c>
      <c r="O15" s="146" t="s">
        <v>12</v>
      </c>
      <c r="P15" s="146" t="s">
        <v>12</v>
      </c>
      <c r="Q15" s="146" t="s">
        <v>12</v>
      </c>
      <c r="R15" s="146" t="s">
        <v>12</v>
      </c>
      <c r="S15" s="146" t="s">
        <v>12</v>
      </c>
      <c r="T15" s="146" t="s">
        <v>12</v>
      </c>
      <c r="U15" s="146" t="s">
        <v>12</v>
      </c>
      <c r="V15" s="146" t="s">
        <v>12</v>
      </c>
      <c r="W15" s="146" t="s">
        <v>12</v>
      </c>
      <c r="X15" s="146" t="s">
        <v>12</v>
      </c>
      <c r="Y15" s="146" t="s">
        <v>12</v>
      </c>
      <c r="Z15" s="147">
        <v>10</v>
      </c>
    </row>
    <row r="16" spans="1:26" ht="15" x14ac:dyDescent="0.2">
      <c r="A16" s="14">
        <v>11</v>
      </c>
      <c r="B16" s="139" t="s">
        <v>18</v>
      </c>
      <c r="C16" s="177">
        <v>3</v>
      </c>
      <c r="D16" s="146" t="s">
        <v>12</v>
      </c>
      <c r="E16" s="146" t="s">
        <v>12</v>
      </c>
      <c r="F16" s="146" t="s">
        <v>12</v>
      </c>
      <c r="G16" s="146" t="s">
        <v>12</v>
      </c>
      <c r="H16" s="146" t="s">
        <v>12</v>
      </c>
      <c r="I16" s="146">
        <v>1</v>
      </c>
      <c r="J16" s="146" t="s">
        <v>12</v>
      </c>
      <c r="K16" s="146" t="s">
        <v>12</v>
      </c>
      <c r="L16" s="146" t="s">
        <v>12</v>
      </c>
      <c r="M16" s="146" t="s">
        <v>12</v>
      </c>
      <c r="N16" s="146" t="s">
        <v>12</v>
      </c>
      <c r="O16" s="146" t="s">
        <v>12</v>
      </c>
      <c r="P16" s="146" t="s">
        <v>12</v>
      </c>
      <c r="Q16" s="146">
        <v>1</v>
      </c>
      <c r="R16" s="146" t="s">
        <v>12</v>
      </c>
      <c r="S16" s="146" t="s">
        <v>12</v>
      </c>
      <c r="T16" s="146" t="s">
        <v>12</v>
      </c>
      <c r="U16" s="146">
        <v>1</v>
      </c>
      <c r="V16" s="146" t="s">
        <v>12</v>
      </c>
      <c r="W16" s="146" t="s">
        <v>12</v>
      </c>
      <c r="X16" s="146" t="s">
        <v>12</v>
      </c>
      <c r="Y16" s="146" t="s">
        <v>12</v>
      </c>
      <c r="Z16" s="147">
        <v>11</v>
      </c>
    </row>
    <row r="17" spans="1:26" ht="15" x14ac:dyDescent="0.2">
      <c r="A17" s="14">
        <v>12</v>
      </c>
      <c r="B17" s="139" t="s">
        <v>19</v>
      </c>
      <c r="C17" s="177">
        <v>1</v>
      </c>
      <c r="D17" s="146" t="s">
        <v>12</v>
      </c>
      <c r="E17" s="146" t="s">
        <v>12</v>
      </c>
      <c r="F17" s="146" t="s">
        <v>12</v>
      </c>
      <c r="G17" s="146" t="s">
        <v>12</v>
      </c>
      <c r="H17" s="146" t="s">
        <v>12</v>
      </c>
      <c r="I17" s="146">
        <v>1</v>
      </c>
      <c r="J17" s="146" t="s">
        <v>12</v>
      </c>
      <c r="K17" s="146" t="s">
        <v>12</v>
      </c>
      <c r="L17" s="146" t="s">
        <v>12</v>
      </c>
      <c r="M17" s="146" t="s">
        <v>12</v>
      </c>
      <c r="N17" s="146" t="s">
        <v>12</v>
      </c>
      <c r="O17" s="146" t="s">
        <v>12</v>
      </c>
      <c r="P17" s="146" t="s">
        <v>12</v>
      </c>
      <c r="Q17" s="146" t="s">
        <v>12</v>
      </c>
      <c r="R17" s="146" t="s">
        <v>12</v>
      </c>
      <c r="S17" s="146" t="s">
        <v>12</v>
      </c>
      <c r="T17" s="146" t="s">
        <v>12</v>
      </c>
      <c r="U17" s="146" t="s">
        <v>12</v>
      </c>
      <c r="V17" s="146" t="s">
        <v>12</v>
      </c>
      <c r="W17" s="146" t="s">
        <v>12</v>
      </c>
      <c r="X17" s="146" t="s">
        <v>12</v>
      </c>
      <c r="Y17" s="146" t="s">
        <v>12</v>
      </c>
      <c r="Z17" s="147">
        <v>12</v>
      </c>
    </row>
    <row r="18" spans="1:26" ht="15" x14ac:dyDescent="0.2">
      <c r="A18" s="14">
        <v>13</v>
      </c>
      <c r="B18" s="139" t="s">
        <v>20</v>
      </c>
      <c r="C18" s="177" t="s">
        <v>12</v>
      </c>
      <c r="D18" s="146" t="s">
        <v>12</v>
      </c>
      <c r="E18" s="146" t="s">
        <v>12</v>
      </c>
      <c r="F18" s="146" t="s">
        <v>12</v>
      </c>
      <c r="G18" s="146" t="s">
        <v>12</v>
      </c>
      <c r="H18" s="146" t="s">
        <v>12</v>
      </c>
      <c r="I18" s="146" t="s">
        <v>12</v>
      </c>
      <c r="J18" s="146" t="s">
        <v>12</v>
      </c>
      <c r="K18" s="146" t="s">
        <v>12</v>
      </c>
      <c r="L18" s="146" t="s">
        <v>12</v>
      </c>
      <c r="M18" s="146" t="s">
        <v>12</v>
      </c>
      <c r="N18" s="146" t="s">
        <v>12</v>
      </c>
      <c r="O18" s="146" t="s">
        <v>12</v>
      </c>
      <c r="P18" s="146" t="s">
        <v>12</v>
      </c>
      <c r="Q18" s="146" t="s">
        <v>12</v>
      </c>
      <c r="R18" s="146" t="s">
        <v>12</v>
      </c>
      <c r="S18" s="146" t="s">
        <v>12</v>
      </c>
      <c r="T18" s="146" t="s">
        <v>12</v>
      </c>
      <c r="U18" s="146" t="s">
        <v>12</v>
      </c>
      <c r="V18" s="146" t="s">
        <v>12</v>
      </c>
      <c r="W18" s="146" t="s">
        <v>12</v>
      </c>
      <c r="X18" s="146" t="s">
        <v>12</v>
      </c>
      <c r="Y18" s="146" t="s">
        <v>12</v>
      </c>
      <c r="Z18" s="147">
        <v>13</v>
      </c>
    </row>
    <row r="19" spans="1:26" ht="15" x14ac:dyDescent="0.2">
      <c r="A19" s="14">
        <v>14</v>
      </c>
      <c r="B19" s="139" t="s">
        <v>21</v>
      </c>
      <c r="C19" s="177">
        <v>1</v>
      </c>
      <c r="D19" s="146" t="s">
        <v>12</v>
      </c>
      <c r="E19" s="146" t="s">
        <v>12</v>
      </c>
      <c r="F19" s="146" t="s">
        <v>12</v>
      </c>
      <c r="G19" s="146" t="s">
        <v>12</v>
      </c>
      <c r="H19" s="146" t="s">
        <v>12</v>
      </c>
      <c r="I19" s="146" t="s">
        <v>12</v>
      </c>
      <c r="J19" s="146" t="s">
        <v>12</v>
      </c>
      <c r="K19" s="146" t="s">
        <v>12</v>
      </c>
      <c r="L19" s="146" t="s">
        <v>12</v>
      </c>
      <c r="M19" s="146" t="s">
        <v>12</v>
      </c>
      <c r="N19" s="146" t="s">
        <v>12</v>
      </c>
      <c r="O19" s="146" t="s">
        <v>12</v>
      </c>
      <c r="P19" s="146" t="s">
        <v>12</v>
      </c>
      <c r="Q19" s="146" t="s">
        <v>12</v>
      </c>
      <c r="R19" s="146" t="s">
        <v>12</v>
      </c>
      <c r="S19" s="146">
        <v>1</v>
      </c>
      <c r="T19" s="146" t="s">
        <v>12</v>
      </c>
      <c r="U19" s="146" t="s">
        <v>12</v>
      </c>
      <c r="V19" s="146" t="s">
        <v>12</v>
      </c>
      <c r="W19" s="146" t="s">
        <v>12</v>
      </c>
      <c r="X19" s="146" t="s">
        <v>12</v>
      </c>
      <c r="Y19" s="146" t="s">
        <v>12</v>
      </c>
      <c r="Z19" s="147">
        <v>14</v>
      </c>
    </row>
    <row r="20" spans="1:26" ht="15" x14ac:dyDescent="0.2">
      <c r="A20" s="14">
        <v>15</v>
      </c>
      <c r="B20" s="139" t="s">
        <v>22</v>
      </c>
      <c r="C20" s="177">
        <v>5</v>
      </c>
      <c r="D20" s="146" t="s">
        <v>12</v>
      </c>
      <c r="E20" s="146" t="s">
        <v>12</v>
      </c>
      <c r="F20" s="146" t="s">
        <v>12</v>
      </c>
      <c r="G20" s="146" t="s">
        <v>12</v>
      </c>
      <c r="H20" s="146" t="s">
        <v>12</v>
      </c>
      <c r="I20" s="146" t="s">
        <v>12</v>
      </c>
      <c r="J20" s="146" t="s">
        <v>12</v>
      </c>
      <c r="K20" s="146" t="s">
        <v>12</v>
      </c>
      <c r="L20" s="146" t="s">
        <v>12</v>
      </c>
      <c r="M20" s="146" t="s">
        <v>12</v>
      </c>
      <c r="N20" s="146" t="s">
        <v>12</v>
      </c>
      <c r="O20" s="146" t="s">
        <v>12</v>
      </c>
      <c r="P20" s="146" t="s">
        <v>12</v>
      </c>
      <c r="Q20" s="146">
        <v>5</v>
      </c>
      <c r="R20" s="146" t="s">
        <v>12</v>
      </c>
      <c r="S20" s="146" t="s">
        <v>12</v>
      </c>
      <c r="T20" s="146" t="s">
        <v>12</v>
      </c>
      <c r="U20" s="146" t="s">
        <v>12</v>
      </c>
      <c r="V20" s="146" t="s">
        <v>12</v>
      </c>
      <c r="W20" s="146" t="s">
        <v>12</v>
      </c>
      <c r="X20" s="146" t="s">
        <v>12</v>
      </c>
      <c r="Y20" s="146" t="s">
        <v>12</v>
      </c>
      <c r="Z20" s="147">
        <v>15</v>
      </c>
    </row>
    <row r="21" spans="1:26" ht="15" x14ac:dyDescent="0.2">
      <c r="A21" s="14">
        <v>16</v>
      </c>
      <c r="B21" s="139" t="s">
        <v>23</v>
      </c>
      <c r="C21" s="177">
        <v>21</v>
      </c>
      <c r="D21" s="146" t="s">
        <v>12</v>
      </c>
      <c r="E21" s="146" t="s">
        <v>12</v>
      </c>
      <c r="F21" s="146" t="s">
        <v>12</v>
      </c>
      <c r="G21" s="146" t="s">
        <v>12</v>
      </c>
      <c r="H21" s="146" t="s">
        <v>12</v>
      </c>
      <c r="I21" s="146" t="s">
        <v>12</v>
      </c>
      <c r="J21" s="146" t="s">
        <v>12</v>
      </c>
      <c r="K21" s="146" t="s">
        <v>12</v>
      </c>
      <c r="L21" s="146">
        <v>2</v>
      </c>
      <c r="M21" s="146">
        <v>3</v>
      </c>
      <c r="N21" s="146" t="s">
        <v>12</v>
      </c>
      <c r="O21" s="146" t="s">
        <v>12</v>
      </c>
      <c r="P21" s="146" t="s">
        <v>12</v>
      </c>
      <c r="Q21" s="146" t="s">
        <v>12</v>
      </c>
      <c r="R21" s="146" t="s">
        <v>12</v>
      </c>
      <c r="S21" s="146">
        <v>15</v>
      </c>
      <c r="T21" s="146" t="s">
        <v>12</v>
      </c>
      <c r="U21" s="146" t="s">
        <v>12</v>
      </c>
      <c r="V21" s="146" t="s">
        <v>12</v>
      </c>
      <c r="W21" s="146">
        <v>1</v>
      </c>
      <c r="X21" s="146" t="s">
        <v>12</v>
      </c>
      <c r="Y21" s="146" t="s">
        <v>12</v>
      </c>
      <c r="Z21" s="147">
        <v>16</v>
      </c>
    </row>
    <row r="22" spans="1:26" ht="15" x14ac:dyDescent="0.2">
      <c r="A22" s="14">
        <v>17</v>
      </c>
      <c r="B22" s="139" t="s">
        <v>24</v>
      </c>
      <c r="C22" s="177" t="s">
        <v>12</v>
      </c>
      <c r="D22" s="146" t="s">
        <v>12</v>
      </c>
      <c r="E22" s="146" t="s">
        <v>12</v>
      </c>
      <c r="F22" s="146" t="s">
        <v>12</v>
      </c>
      <c r="G22" s="146" t="s">
        <v>12</v>
      </c>
      <c r="H22" s="146" t="s">
        <v>12</v>
      </c>
      <c r="I22" s="146" t="s">
        <v>12</v>
      </c>
      <c r="J22" s="146" t="s">
        <v>12</v>
      </c>
      <c r="K22" s="146" t="s">
        <v>12</v>
      </c>
      <c r="L22" s="146" t="s">
        <v>12</v>
      </c>
      <c r="M22" s="146" t="s">
        <v>12</v>
      </c>
      <c r="N22" s="146" t="s">
        <v>12</v>
      </c>
      <c r="O22" s="146" t="s">
        <v>12</v>
      </c>
      <c r="P22" s="146" t="s">
        <v>12</v>
      </c>
      <c r="Q22" s="146" t="s">
        <v>12</v>
      </c>
      <c r="R22" s="146" t="s">
        <v>12</v>
      </c>
      <c r="S22" s="146" t="s">
        <v>12</v>
      </c>
      <c r="T22" s="146" t="s">
        <v>12</v>
      </c>
      <c r="U22" s="146" t="s">
        <v>12</v>
      </c>
      <c r="V22" s="146" t="s">
        <v>12</v>
      </c>
      <c r="W22" s="146" t="s">
        <v>12</v>
      </c>
      <c r="X22" s="146" t="s">
        <v>12</v>
      </c>
      <c r="Y22" s="146" t="s">
        <v>12</v>
      </c>
      <c r="Z22" s="147">
        <v>17</v>
      </c>
    </row>
    <row r="23" spans="1:26" ht="15" x14ac:dyDescent="0.2">
      <c r="A23" s="14">
        <v>18</v>
      </c>
      <c r="B23" s="139" t="s">
        <v>25</v>
      </c>
      <c r="C23" s="177" t="s">
        <v>12</v>
      </c>
      <c r="D23" s="146" t="s">
        <v>12</v>
      </c>
      <c r="E23" s="146" t="s">
        <v>12</v>
      </c>
      <c r="F23" s="146" t="s">
        <v>12</v>
      </c>
      <c r="G23" s="146" t="s">
        <v>12</v>
      </c>
      <c r="H23" s="146" t="s">
        <v>12</v>
      </c>
      <c r="I23" s="146" t="s">
        <v>12</v>
      </c>
      <c r="J23" s="146" t="s">
        <v>12</v>
      </c>
      <c r="K23" s="146" t="s">
        <v>12</v>
      </c>
      <c r="L23" s="146" t="s">
        <v>12</v>
      </c>
      <c r="M23" s="146" t="s">
        <v>12</v>
      </c>
      <c r="N23" s="146" t="s">
        <v>12</v>
      </c>
      <c r="O23" s="146" t="s">
        <v>12</v>
      </c>
      <c r="P23" s="146" t="s">
        <v>12</v>
      </c>
      <c r="Q23" s="146" t="s">
        <v>12</v>
      </c>
      <c r="R23" s="146" t="s">
        <v>12</v>
      </c>
      <c r="S23" s="146" t="s">
        <v>12</v>
      </c>
      <c r="T23" s="146" t="s">
        <v>12</v>
      </c>
      <c r="U23" s="146" t="s">
        <v>12</v>
      </c>
      <c r="V23" s="146" t="s">
        <v>12</v>
      </c>
      <c r="W23" s="146" t="s">
        <v>12</v>
      </c>
      <c r="X23" s="146" t="s">
        <v>12</v>
      </c>
      <c r="Y23" s="146" t="s">
        <v>12</v>
      </c>
      <c r="Z23" s="147">
        <v>18</v>
      </c>
    </row>
    <row r="24" spans="1:26" ht="15" x14ac:dyDescent="0.2">
      <c r="A24" s="14">
        <v>19</v>
      </c>
      <c r="B24" s="139" t="s">
        <v>26</v>
      </c>
      <c r="C24" s="176">
        <v>209</v>
      </c>
      <c r="D24" s="141">
        <v>49</v>
      </c>
      <c r="E24" s="141">
        <v>14</v>
      </c>
      <c r="F24" s="141">
        <v>13</v>
      </c>
      <c r="G24" s="141">
        <v>6</v>
      </c>
      <c r="H24" s="141">
        <v>10</v>
      </c>
      <c r="I24" s="141">
        <v>4</v>
      </c>
      <c r="J24" s="141">
        <v>7</v>
      </c>
      <c r="K24" s="141">
        <v>19</v>
      </c>
      <c r="L24" s="141">
        <v>13</v>
      </c>
      <c r="M24" s="141">
        <v>14</v>
      </c>
      <c r="N24" s="141" t="s">
        <v>12</v>
      </c>
      <c r="O24" s="141" t="s">
        <v>12</v>
      </c>
      <c r="P24" s="141">
        <v>11</v>
      </c>
      <c r="Q24" s="141">
        <v>8</v>
      </c>
      <c r="R24" s="141">
        <v>1</v>
      </c>
      <c r="S24" s="141">
        <v>16</v>
      </c>
      <c r="T24" s="141">
        <v>10</v>
      </c>
      <c r="U24" s="141">
        <v>6</v>
      </c>
      <c r="V24" s="141">
        <v>1</v>
      </c>
      <c r="W24" s="141">
        <v>3</v>
      </c>
      <c r="X24" s="141">
        <v>4</v>
      </c>
      <c r="Y24" s="141" t="s">
        <v>12</v>
      </c>
      <c r="Z24" s="147">
        <v>19</v>
      </c>
    </row>
    <row r="25" spans="1:26" ht="15" x14ac:dyDescent="0.2">
      <c r="A25" s="14">
        <v>20</v>
      </c>
      <c r="B25" s="139" t="s">
        <v>27</v>
      </c>
      <c r="C25" s="177">
        <v>11</v>
      </c>
      <c r="D25" s="146" t="s">
        <v>12</v>
      </c>
      <c r="E25" s="146">
        <v>4</v>
      </c>
      <c r="F25" s="146">
        <v>1</v>
      </c>
      <c r="G25" s="146">
        <v>1</v>
      </c>
      <c r="H25" s="146" t="s">
        <v>12</v>
      </c>
      <c r="I25" s="146">
        <v>1</v>
      </c>
      <c r="J25" s="146" t="s">
        <v>12</v>
      </c>
      <c r="K25" s="146" t="s">
        <v>12</v>
      </c>
      <c r="L25" s="146">
        <v>1</v>
      </c>
      <c r="M25" s="146">
        <v>2</v>
      </c>
      <c r="N25" s="146" t="s">
        <v>12</v>
      </c>
      <c r="O25" s="146" t="s">
        <v>12</v>
      </c>
      <c r="P25" s="146" t="s">
        <v>12</v>
      </c>
      <c r="Q25" s="146">
        <v>1</v>
      </c>
      <c r="R25" s="146" t="s">
        <v>12</v>
      </c>
      <c r="S25" s="146" t="s">
        <v>12</v>
      </c>
      <c r="T25" s="146" t="s">
        <v>12</v>
      </c>
      <c r="U25" s="146" t="s">
        <v>12</v>
      </c>
      <c r="V25" s="146" t="s">
        <v>12</v>
      </c>
      <c r="W25" s="146" t="s">
        <v>12</v>
      </c>
      <c r="X25" s="146" t="s">
        <v>12</v>
      </c>
      <c r="Y25" s="146" t="s">
        <v>12</v>
      </c>
      <c r="Z25" s="147">
        <v>20</v>
      </c>
    </row>
    <row r="26" spans="1:26" ht="15" x14ac:dyDescent="0.2">
      <c r="A26" s="14">
        <v>21</v>
      </c>
      <c r="B26" s="139" t="s">
        <v>28</v>
      </c>
      <c r="C26" s="177">
        <v>32</v>
      </c>
      <c r="D26" s="146">
        <v>1</v>
      </c>
      <c r="E26" s="146">
        <v>1</v>
      </c>
      <c r="F26" s="146" t="s">
        <v>12</v>
      </c>
      <c r="G26" s="146" t="s">
        <v>12</v>
      </c>
      <c r="H26" s="146" t="s">
        <v>12</v>
      </c>
      <c r="I26" s="146">
        <v>1</v>
      </c>
      <c r="J26" s="146" t="s">
        <v>12</v>
      </c>
      <c r="K26" s="146">
        <v>9</v>
      </c>
      <c r="L26" s="146" t="s">
        <v>12</v>
      </c>
      <c r="M26" s="146">
        <v>5</v>
      </c>
      <c r="N26" s="146" t="s">
        <v>12</v>
      </c>
      <c r="O26" s="146" t="s">
        <v>12</v>
      </c>
      <c r="P26" s="146" t="s">
        <v>12</v>
      </c>
      <c r="Q26" s="146">
        <v>4</v>
      </c>
      <c r="R26" s="146" t="s">
        <v>12</v>
      </c>
      <c r="S26" s="146">
        <v>11</v>
      </c>
      <c r="T26" s="146" t="s">
        <v>12</v>
      </c>
      <c r="U26" s="146" t="s">
        <v>12</v>
      </c>
      <c r="V26" s="146" t="s">
        <v>12</v>
      </c>
      <c r="W26" s="146" t="s">
        <v>12</v>
      </c>
      <c r="X26" s="146" t="s">
        <v>12</v>
      </c>
      <c r="Y26" s="146" t="s">
        <v>12</v>
      </c>
      <c r="Z26" s="147">
        <v>21</v>
      </c>
    </row>
    <row r="27" spans="1:26" ht="15" x14ac:dyDescent="0.2">
      <c r="A27" s="14">
        <v>22</v>
      </c>
      <c r="B27" s="139" t="s">
        <v>29</v>
      </c>
      <c r="C27" s="177">
        <v>15</v>
      </c>
      <c r="D27" s="146" t="s">
        <v>12</v>
      </c>
      <c r="E27" s="146" t="s">
        <v>12</v>
      </c>
      <c r="F27" s="146" t="s">
        <v>12</v>
      </c>
      <c r="G27" s="146" t="s">
        <v>12</v>
      </c>
      <c r="H27" s="146" t="s">
        <v>12</v>
      </c>
      <c r="I27" s="146" t="s">
        <v>12</v>
      </c>
      <c r="J27" s="146">
        <v>5</v>
      </c>
      <c r="K27" s="146">
        <v>10</v>
      </c>
      <c r="L27" s="146" t="s">
        <v>12</v>
      </c>
      <c r="M27" s="146" t="s">
        <v>12</v>
      </c>
      <c r="N27" s="146" t="s">
        <v>12</v>
      </c>
      <c r="O27" s="146" t="s">
        <v>12</v>
      </c>
      <c r="P27" s="146" t="s">
        <v>12</v>
      </c>
      <c r="Q27" s="146" t="s">
        <v>12</v>
      </c>
      <c r="R27" s="146" t="s">
        <v>12</v>
      </c>
      <c r="S27" s="146" t="s">
        <v>12</v>
      </c>
      <c r="T27" s="146" t="s">
        <v>12</v>
      </c>
      <c r="U27" s="146" t="s">
        <v>12</v>
      </c>
      <c r="V27" s="146" t="s">
        <v>12</v>
      </c>
      <c r="W27" s="146" t="s">
        <v>12</v>
      </c>
      <c r="X27" s="146" t="s">
        <v>12</v>
      </c>
      <c r="Y27" s="146" t="s">
        <v>12</v>
      </c>
      <c r="Z27" s="147">
        <v>22</v>
      </c>
    </row>
    <row r="28" spans="1:26" ht="15" x14ac:dyDescent="0.2">
      <c r="A28" s="14">
        <v>23</v>
      </c>
      <c r="B28" s="139" t="s">
        <v>30</v>
      </c>
      <c r="C28" s="177">
        <v>1</v>
      </c>
      <c r="D28" s="146" t="s">
        <v>12</v>
      </c>
      <c r="E28" s="146" t="s">
        <v>12</v>
      </c>
      <c r="F28" s="146" t="s">
        <v>12</v>
      </c>
      <c r="G28" s="146" t="s">
        <v>12</v>
      </c>
      <c r="H28" s="146" t="s">
        <v>12</v>
      </c>
      <c r="I28" s="146" t="s">
        <v>12</v>
      </c>
      <c r="J28" s="146" t="s">
        <v>12</v>
      </c>
      <c r="K28" s="146" t="s">
        <v>12</v>
      </c>
      <c r="L28" s="146" t="s">
        <v>12</v>
      </c>
      <c r="M28" s="146" t="s">
        <v>12</v>
      </c>
      <c r="N28" s="146" t="s">
        <v>12</v>
      </c>
      <c r="O28" s="146" t="s">
        <v>12</v>
      </c>
      <c r="P28" s="146" t="s">
        <v>12</v>
      </c>
      <c r="Q28" s="146" t="s">
        <v>12</v>
      </c>
      <c r="R28" s="146" t="s">
        <v>12</v>
      </c>
      <c r="S28" s="146">
        <v>1</v>
      </c>
      <c r="T28" s="146" t="s">
        <v>12</v>
      </c>
      <c r="U28" s="146" t="s">
        <v>12</v>
      </c>
      <c r="V28" s="146" t="s">
        <v>12</v>
      </c>
      <c r="W28" s="146" t="s">
        <v>12</v>
      </c>
      <c r="X28" s="146" t="s">
        <v>12</v>
      </c>
      <c r="Y28" s="146" t="s">
        <v>12</v>
      </c>
      <c r="Z28" s="147">
        <v>23</v>
      </c>
    </row>
    <row r="29" spans="1:26" ht="15" x14ac:dyDescent="0.2">
      <c r="A29" s="14">
        <v>24</v>
      </c>
      <c r="B29" s="139" t="s">
        <v>31</v>
      </c>
      <c r="C29" s="177" t="s">
        <v>12</v>
      </c>
      <c r="D29" s="146" t="s">
        <v>12</v>
      </c>
      <c r="E29" s="146" t="s">
        <v>12</v>
      </c>
      <c r="F29" s="146" t="s">
        <v>12</v>
      </c>
      <c r="G29" s="146" t="s">
        <v>12</v>
      </c>
      <c r="H29" s="146" t="s">
        <v>12</v>
      </c>
      <c r="I29" s="146" t="s">
        <v>12</v>
      </c>
      <c r="J29" s="146" t="s">
        <v>12</v>
      </c>
      <c r="K29" s="146" t="s">
        <v>12</v>
      </c>
      <c r="L29" s="146" t="s">
        <v>12</v>
      </c>
      <c r="M29" s="146" t="s">
        <v>12</v>
      </c>
      <c r="N29" s="146" t="s">
        <v>12</v>
      </c>
      <c r="O29" s="146" t="s">
        <v>12</v>
      </c>
      <c r="P29" s="146" t="s">
        <v>12</v>
      </c>
      <c r="Q29" s="146" t="s">
        <v>12</v>
      </c>
      <c r="R29" s="146" t="s">
        <v>12</v>
      </c>
      <c r="S29" s="146" t="s">
        <v>12</v>
      </c>
      <c r="T29" s="146" t="s">
        <v>12</v>
      </c>
      <c r="U29" s="146" t="s">
        <v>12</v>
      </c>
      <c r="V29" s="146" t="s">
        <v>12</v>
      </c>
      <c r="W29" s="146" t="s">
        <v>12</v>
      </c>
      <c r="X29" s="146" t="s">
        <v>12</v>
      </c>
      <c r="Y29" s="146" t="s">
        <v>12</v>
      </c>
      <c r="Z29" s="147">
        <v>24</v>
      </c>
    </row>
    <row r="30" spans="1:26" ht="15" x14ac:dyDescent="0.2">
      <c r="A30" s="14">
        <v>25</v>
      </c>
      <c r="B30" s="139" t="s">
        <v>32</v>
      </c>
      <c r="C30" s="177">
        <v>1</v>
      </c>
      <c r="D30" s="146" t="s">
        <v>12</v>
      </c>
      <c r="E30" s="146">
        <v>1</v>
      </c>
      <c r="F30" s="146" t="s">
        <v>12</v>
      </c>
      <c r="G30" s="146" t="s">
        <v>12</v>
      </c>
      <c r="H30" s="146" t="s">
        <v>12</v>
      </c>
      <c r="I30" s="146" t="s">
        <v>12</v>
      </c>
      <c r="J30" s="146" t="s">
        <v>12</v>
      </c>
      <c r="K30" s="146" t="s">
        <v>12</v>
      </c>
      <c r="L30" s="146" t="s">
        <v>12</v>
      </c>
      <c r="M30" s="146" t="s">
        <v>12</v>
      </c>
      <c r="N30" s="146" t="s">
        <v>12</v>
      </c>
      <c r="O30" s="146" t="s">
        <v>12</v>
      </c>
      <c r="P30" s="146" t="s">
        <v>12</v>
      </c>
      <c r="Q30" s="146" t="s">
        <v>12</v>
      </c>
      <c r="R30" s="146" t="s">
        <v>12</v>
      </c>
      <c r="S30" s="146" t="s">
        <v>12</v>
      </c>
      <c r="T30" s="146" t="s">
        <v>12</v>
      </c>
      <c r="U30" s="146" t="s">
        <v>12</v>
      </c>
      <c r="V30" s="146" t="s">
        <v>12</v>
      </c>
      <c r="W30" s="146" t="s">
        <v>12</v>
      </c>
      <c r="X30" s="146" t="s">
        <v>12</v>
      </c>
      <c r="Y30" s="146" t="s">
        <v>12</v>
      </c>
      <c r="Z30" s="147">
        <v>25</v>
      </c>
    </row>
    <row r="31" spans="1:26" ht="15" x14ac:dyDescent="0.2">
      <c r="A31" s="14">
        <v>26</v>
      </c>
      <c r="B31" s="139" t="s">
        <v>33</v>
      </c>
      <c r="C31" s="177">
        <v>11</v>
      </c>
      <c r="D31" s="146">
        <v>1</v>
      </c>
      <c r="E31" s="146">
        <v>4</v>
      </c>
      <c r="F31" s="146">
        <v>1</v>
      </c>
      <c r="G31" s="146">
        <v>2</v>
      </c>
      <c r="H31" s="146" t="s">
        <v>12</v>
      </c>
      <c r="I31" s="146" t="s">
        <v>12</v>
      </c>
      <c r="J31" s="146" t="s">
        <v>12</v>
      </c>
      <c r="K31" s="146" t="s">
        <v>12</v>
      </c>
      <c r="L31" s="146" t="s">
        <v>12</v>
      </c>
      <c r="M31" s="146" t="s">
        <v>12</v>
      </c>
      <c r="N31" s="146" t="s">
        <v>12</v>
      </c>
      <c r="O31" s="146" t="s">
        <v>12</v>
      </c>
      <c r="P31" s="146" t="s">
        <v>12</v>
      </c>
      <c r="Q31" s="146" t="s">
        <v>12</v>
      </c>
      <c r="R31" s="146" t="s">
        <v>12</v>
      </c>
      <c r="S31" s="146" t="s">
        <v>12</v>
      </c>
      <c r="T31" s="146" t="s">
        <v>12</v>
      </c>
      <c r="U31" s="146">
        <v>3</v>
      </c>
      <c r="V31" s="146" t="s">
        <v>12</v>
      </c>
      <c r="W31" s="146" t="s">
        <v>12</v>
      </c>
      <c r="X31" s="146" t="s">
        <v>12</v>
      </c>
      <c r="Y31" s="146" t="s">
        <v>12</v>
      </c>
      <c r="Z31" s="147">
        <v>26</v>
      </c>
    </row>
    <row r="32" spans="1:26" ht="15" x14ac:dyDescent="0.2">
      <c r="A32" s="14">
        <v>27</v>
      </c>
      <c r="B32" s="139" t="s">
        <v>34</v>
      </c>
      <c r="C32" s="177">
        <v>2</v>
      </c>
      <c r="D32" s="146" t="s">
        <v>12</v>
      </c>
      <c r="E32" s="146" t="s">
        <v>12</v>
      </c>
      <c r="F32" s="146">
        <v>1</v>
      </c>
      <c r="G32" s="146">
        <v>1</v>
      </c>
      <c r="H32" s="146" t="s">
        <v>12</v>
      </c>
      <c r="I32" s="146" t="s">
        <v>12</v>
      </c>
      <c r="J32" s="146" t="s">
        <v>12</v>
      </c>
      <c r="K32" s="146" t="s">
        <v>12</v>
      </c>
      <c r="L32" s="146" t="s">
        <v>12</v>
      </c>
      <c r="M32" s="146" t="s">
        <v>12</v>
      </c>
      <c r="N32" s="146" t="s">
        <v>12</v>
      </c>
      <c r="O32" s="146" t="s">
        <v>12</v>
      </c>
      <c r="P32" s="146" t="s">
        <v>12</v>
      </c>
      <c r="Q32" s="146" t="s">
        <v>12</v>
      </c>
      <c r="R32" s="146" t="s">
        <v>12</v>
      </c>
      <c r="S32" s="146" t="s">
        <v>12</v>
      </c>
      <c r="T32" s="146" t="s">
        <v>12</v>
      </c>
      <c r="U32" s="146" t="s">
        <v>12</v>
      </c>
      <c r="V32" s="146" t="s">
        <v>12</v>
      </c>
      <c r="W32" s="146" t="s">
        <v>12</v>
      </c>
      <c r="X32" s="146" t="s">
        <v>12</v>
      </c>
      <c r="Y32" s="146" t="s">
        <v>12</v>
      </c>
      <c r="Z32" s="147">
        <v>27</v>
      </c>
    </row>
    <row r="33" spans="1:26" ht="15" x14ac:dyDescent="0.2">
      <c r="A33" s="14">
        <v>28</v>
      </c>
      <c r="B33" s="139" t="s">
        <v>35</v>
      </c>
      <c r="C33" s="177">
        <v>5</v>
      </c>
      <c r="D33" s="146">
        <v>1</v>
      </c>
      <c r="E33" s="146">
        <v>1</v>
      </c>
      <c r="F33" s="146" t="s">
        <v>12</v>
      </c>
      <c r="G33" s="146">
        <v>1</v>
      </c>
      <c r="H33" s="146" t="s">
        <v>12</v>
      </c>
      <c r="I33" s="146">
        <v>1</v>
      </c>
      <c r="J33" s="146" t="s">
        <v>12</v>
      </c>
      <c r="K33" s="146" t="s">
        <v>12</v>
      </c>
      <c r="L33" s="146" t="s">
        <v>12</v>
      </c>
      <c r="M33" s="146" t="s">
        <v>12</v>
      </c>
      <c r="N33" s="146" t="s">
        <v>12</v>
      </c>
      <c r="O33" s="146" t="s">
        <v>12</v>
      </c>
      <c r="P33" s="146" t="s">
        <v>12</v>
      </c>
      <c r="Q33" s="146" t="s">
        <v>12</v>
      </c>
      <c r="R33" s="146" t="s">
        <v>12</v>
      </c>
      <c r="S33" s="146">
        <v>1</v>
      </c>
      <c r="T33" s="146" t="s">
        <v>12</v>
      </c>
      <c r="U33" s="146" t="s">
        <v>12</v>
      </c>
      <c r="V33" s="146" t="s">
        <v>12</v>
      </c>
      <c r="W33" s="146" t="s">
        <v>12</v>
      </c>
      <c r="X33" s="146" t="s">
        <v>12</v>
      </c>
      <c r="Y33" s="146" t="s">
        <v>12</v>
      </c>
      <c r="Z33" s="147">
        <v>28</v>
      </c>
    </row>
    <row r="34" spans="1:26" ht="15" x14ac:dyDescent="0.2">
      <c r="A34" s="14">
        <v>29</v>
      </c>
      <c r="B34" s="139" t="s">
        <v>36</v>
      </c>
      <c r="C34" s="177">
        <v>8</v>
      </c>
      <c r="D34" s="146" t="s">
        <v>12</v>
      </c>
      <c r="E34" s="146">
        <v>1</v>
      </c>
      <c r="F34" s="146" t="s">
        <v>12</v>
      </c>
      <c r="G34" s="146" t="s">
        <v>12</v>
      </c>
      <c r="H34" s="146" t="s">
        <v>12</v>
      </c>
      <c r="I34" s="146">
        <v>1</v>
      </c>
      <c r="J34" s="146" t="s">
        <v>12</v>
      </c>
      <c r="K34" s="146" t="s">
        <v>12</v>
      </c>
      <c r="L34" s="146" t="s">
        <v>12</v>
      </c>
      <c r="M34" s="146">
        <v>2</v>
      </c>
      <c r="N34" s="146" t="s">
        <v>12</v>
      </c>
      <c r="O34" s="146" t="s">
        <v>12</v>
      </c>
      <c r="P34" s="146" t="s">
        <v>12</v>
      </c>
      <c r="Q34" s="146" t="s">
        <v>12</v>
      </c>
      <c r="R34" s="146" t="s">
        <v>12</v>
      </c>
      <c r="S34" s="146">
        <v>2</v>
      </c>
      <c r="T34" s="146" t="s">
        <v>12</v>
      </c>
      <c r="U34" s="146">
        <v>1</v>
      </c>
      <c r="V34" s="146" t="s">
        <v>12</v>
      </c>
      <c r="W34" s="146">
        <v>1</v>
      </c>
      <c r="X34" s="146" t="s">
        <v>12</v>
      </c>
      <c r="Y34" s="146" t="s">
        <v>12</v>
      </c>
      <c r="Z34" s="147">
        <v>29</v>
      </c>
    </row>
    <row r="35" spans="1:26" ht="15" x14ac:dyDescent="0.2">
      <c r="A35" s="14">
        <v>30</v>
      </c>
      <c r="B35" s="139" t="s">
        <v>37</v>
      </c>
      <c r="C35" s="177">
        <v>1</v>
      </c>
      <c r="D35" s="146">
        <v>1</v>
      </c>
      <c r="E35" s="146" t="s">
        <v>12</v>
      </c>
      <c r="F35" s="146" t="s">
        <v>12</v>
      </c>
      <c r="G35" s="146" t="s">
        <v>12</v>
      </c>
      <c r="H35" s="146" t="s">
        <v>12</v>
      </c>
      <c r="I35" s="146" t="s">
        <v>12</v>
      </c>
      <c r="J35" s="146" t="s">
        <v>12</v>
      </c>
      <c r="K35" s="146" t="s">
        <v>12</v>
      </c>
      <c r="L35" s="146" t="s">
        <v>12</v>
      </c>
      <c r="M35" s="146" t="s">
        <v>12</v>
      </c>
      <c r="N35" s="146" t="s">
        <v>12</v>
      </c>
      <c r="O35" s="146" t="s">
        <v>12</v>
      </c>
      <c r="P35" s="146" t="s">
        <v>12</v>
      </c>
      <c r="Q35" s="146" t="s">
        <v>12</v>
      </c>
      <c r="R35" s="146" t="s">
        <v>12</v>
      </c>
      <c r="S35" s="146" t="s">
        <v>12</v>
      </c>
      <c r="T35" s="146" t="s">
        <v>12</v>
      </c>
      <c r="U35" s="146" t="s">
        <v>12</v>
      </c>
      <c r="V35" s="146" t="s">
        <v>12</v>
      </c>
      <c r="W35" s="146" t="s">
        <v>12</v>
      </c>
      <c r="X35" s="146" t="s">
        <v>12</v>
      </c>
      <c r="Y35" s="146" t="s">
        <v>12</v>
      </c>
      <c r="Z35" s="147">
        <v>30</v>
      </c>
    </row>
    <row r="36" spans="1:26" ht="15" x14ac:dyDescent="0.2">
      <c r="A36" s="14">
        <v>31</v>
      </c>
      <c r="B36" s="139" t="s">
        <v>38</v>
      </c>
      <c r="C36" s="177" t="s">
        <v>12</v>
      </c>
      <c r="D36" s="146" t="s">
        <v>12</v>
      </c>
      <c r="E36" s="146" t="s">
        <v>12</v>
      </c>
      <c r="F36" s="146" t="s">
        <v>12</v>
      </c>
      <c r="G36" s="146" t="s">
        <v>12</v>
      </c>
      <c r="H36" s="146" t="s">
        <v>12</v>
      </c>
      <c r="I36" s="146" t="s">
        <v>12</v>
      </c>
      <c r="J36" s="146" t="s">
        <v>12</v>
      </c>
      <c r="K36" s="146" t="s">
        <v>12</v>
      </c>
      <c r="L36" s="146" t="s">
        <v>12</v>
      </c>
      <c r="M36" s="146" t="s">
        <v>12</v>
      </c>
      <c r="N36" s="146" t="s">
        <v>12</v>
      </c>
      <c r="O36" s="146" t="s">
        <v>12</v>
      </c>
      <c r="P36" s="146" t="s">
        <v>12</v>
      </c>
      <c r="Q36" s="146" t="s">
        <v>12</v>
      </c>
      <c r="R36" s="146" t="s">
        <v>12</v>
      </c>
      <c r="S36" s="146" t="s">
        <v>12</v>
      </c>
      <c r="T36" s="146" t="s">
        <v>12</v>
      </c>
      <c r="U36" s="146" t="s">
        <v>12</v>
      </c>
      <c r="V36" s="146" t="s">
        <v>12</v>
      </c>
      <c r="W36" s="146" t="s">
        <v>12</v>
      </c>
      <c r="X36" s="146" t="s">
        <v>12</v>
      </c>
      <c r="Y36" s="146" t="s">
        <v>12</v>
      </c>
      <c r="Z36" s="147">
        <v>31</v>
      </c>
    </row>
    <row r="37" spans="1:26" ht="15" x14ac:dyDescent="0.2">
      <c r="A37" s="14">
        <v>32</v>
      </c>
      <c r="B37" s="139" t="s">
        <v>39</v>
      </c>
      <c r="C37" s="177">
        <v>33</v>
      </c>
      <c r="D37" s="146">
        <v>26</v>
      </c>
      <c r="E37" s="146" t="s">
        <v>12</v>
      </c>
      <c r="F37" s="146" t="s">
        <v>12</v>
      </c>
      <c r="G37" s="146">
        <v>1</v>
      </c>
      <c r="H37" s="146" t="s">
        <v>12</v>
      </c>
      <c r="I37" s="146" t="s">
        <v>12</v>
      </c>
      <c r="J37" s="146" t="s">
        <v>12</v>
      </c>
      <c r="K37" s="146" t="s">
        <v>12</v>
      </c>
      <c r="L37" s="146" t="s">
        <v>12</v>
      </c>
      <c r="M37" s="146">
        <v>1</v>
      </c>
      <c r="N37" s="146" t="s">
        <v>12</v>
      </c>
      <c r="O37" s="146" t="s">
        <v>12</v>
      </c>
      <c r="P37" s="146">
        <v>1</v>
      </c>
      <c r="Q37" s="146">
        <v>3</v>
      </c>
      <c r="R37" s="146" t="s">
        <v>12</v>
      </c>
      <c r="S37" s="146">
        <v>1</v>
      </c>
      <c r="T37" s="146" t="s">
        <v>12</v>
      </c>
      <c r="U37" s="146" t="s">
        <v>12</v>
      </c>
      <c r="V37" s="146" t="s">
        <v>12</v>
      </c>
      <c r="W37" s="146" t="s">
        <v>12</v>
      </c>
      <c r="X37" s="146" t="s">
        <v>12</v>
      </c>
      <c r="Y37" s="146" t="s">
        <v>12</v>
      </c>
      <c r="Z37" s="147">
        <v>32</v>
      </c>
    </row>
    <row r="38" spans="1:26" ht="15" x14ac:dyDescent="0.2">
      <c r="A38" s="14">
        <v>33</v>
      </c>
      <c r="B38" s="139" t="s">
        <v>40</v>
      </c>
      <c r="C38" s="177">
        <v>1</v>
      </c>
      <c r="D38" s="146" t="s">
        <v>12</v>
      </c>
      <c r="E38" s="146">
        <v>1</v>
      </c>
      <c r="F38" s="146" t="s">
        <v>12</v>
      </c>
      <c r="G38" s="146" t="s">
        <v>12</v>
      </c>
      <c r="H38" s="146" t="s">
        <v>12</v>
      </c>
      <c r="I38" s="146" t="s">
        <v>12</v>
      </c>
      <c r="J38" s="146" t="s">
        <v>12</v>
      </c>
      <c r="K38" s="146" t="s">
        <v>12</v>
      </c>
      <c r="L38" s="146" t="s">
        <v>12</v>
      </c>
      <c r="M38" s="146" t="s">
        <v>12</v>
      </c>
      <c r="N38" s="146" t="s">
        <v>12</v>
      </c>
      <c r="O38" s="146" t="s">
        <v>12</v>
      </c>
      <c r="P38" s="146" t="s">
        <v>12</v>
      </c>
      <c r="Q38" s="146" t="s">
        <v>12</v>
      </c>
      <c r="R38" s="146" t="s">
        <v>12</v>
      </c>
      <c r="S38" s="146" t="s">
        <v>12</v>
      </c>
      <c r="T38" s="146" t="s">
        <v>12</v>
      </c>
      <c r="U38" s="146" t="s">
        <v>12</v>
      </c>
      <c r="V38" s="146" t="s">
        <v>12</v>
      </c>
      <c r="W38" s="146" t="s">
        <v>12</v>
      </c>
      <c r="X38" s="146" t="s">
        <v>12</v>
      </c>
      <c r="Y38" s="146" t="s">
        <v>12</v>
      </c>
      <c r="Z38" s="147">
        <v>33</v>
      </c>
    </row>
    <row r="39" spans="1:26" ht="15" x14ac:dyDescent="0.2">
      <c r="A39" s="14">
        <v>34</v>
      </c>
      <c r="B39" s="139" t="s">
        <v>41</v>
      </c>
      <c r="C39" s="177" t="s">
        <v>12</v>
      </c>
      <c r="D39" s="146" t="s">
        <v>12</v>
      </c>
      <c r="E39" s="146" t="s">
        <v>12</v>
      </c>
      <c r="F39" s="146" t="s">
        <v>12</v>
      </c>
      <c r="G39" s="146" t="s">
        <v>12</v>
      </c>
      <c r="H39" s="146" t="s">
        <v>12</v>
      </c>
      <c r="I39" s="146" t="s">
        <v>12</v>
      </c>
      <c r="J39" s="146" t="s">
        <v>12</v>
      </c>
      <c r="K39" s="146" t="s">
        <v>12</v>
      </c>
      <c r="L39" s="146" t="s">
        <v>12</v>
      </c>
      <c r="M39" s="146" t="s">
        <v>12</v>
      </c>
      <c r="N39" s="146" t="s">
        <v>12</v>
      </c>
      <c r="O39" s="146" t="s">
        <v>12</v>
      </c>
      <c r="P39" s="146" t="s">
        <v>12</v>
      </c>
      <c r="Q39" s="146" t="s">
        <v>12</v>
      </c>
      <c r="R39" s="146" t="s">
        <v>12</v>
      </c>
      <c r="S39" s="146" t="s">
        <v>12</v>
      </c>
      <c r="T39" s="146" t="s">
        <v>12</v>
      </c>
      <c r="U39" s="146" t="s">
        <v>12</v>
      </c>
      <c r="V39" s="146" t="s">
        <v>12</v>
      </c>
      <c r="W39" s="146" t="s">
        <v>12</v>
      </c>
      <c r="X39" s="146" t="s">
        <v>12</v>
      </c>
      <c r="Y39" s="146" t="s">
        <v>12</v>
      </c>
      <c r="Z39" s="147">
        <v>34</v>
      </c>
    </row>
    <row r="40" spans="1:26" ht="15" x14ac:dyDescent="0.2">
      <c r="A40" s="14">
        <v>35</v>
      </c>
      <c r="B40" s="139" t="s">
        <v>42</v>
      </c>
      <c r="C40" s="177">
        <v>2</v>
      </c>
      <c r="D40" s="146" t="s">
        <v>12</v>
      </c>
      <c r="E40" s="146" t="s">
        <v>12</v>
      </c>
      <c r="F40" s="146" t="s">
        <v>12</v>
      </c>
      <c r="G40" s="146" t="s">
        <v>12</v>
      </c>
      <c r="H40" s="146" t="s">
        <v>12</v>
      </c>
      <c r="I40" s="146" t="s">
        <v>12</v>
      </c>
      <c r="J40" s="146" t="s">
        <v>12</v>
      </c>
      <c r="K40" s="146" t="s">
        <v>12</v>
      </c>
      <c r="L40" s="146" t="s">
        <v>12</v>
      </c>
      <c r="M40" s="146">
        <v>1</v>
      </c>
      <c r="N40" s="146" t="s">
        <v>12</v>
      </c>
      <c r="O40" s="146" t="s">
        <v>12</v>
      </c>
      <c r="P40" s="146">
        <v>1</v>
      </c>
      <c r="Q40" s="146" t="s">
        <v>12</v>
      </c>
      <c r="R40" s="146" t="s">
        <v>12</v>
      </c>
      <c r="S40" s="146" t="s">
        <v>12</v>
      </c>
      <c r="T40" s="146" t="s">
        <v>12</v>
      </c>
      <c r="U40" s="146" t="s">
        <v>12</v>
      </c>
      <c r="V40" s="146" t="s">
        <v>12</v>
      </c>
      <c r="W40" s="146" t="s">
        <v>12</v>
      </c>
      <c r="X40" s="146" t="s">
        <v>12</v>
      </c>
      <c r="Y40" s="146" t="s">
        <v>12</v>
      </c>
      <c r="Z40" s="147">
        <v>35</v>
      </c>
    </row>
    <row r="41" spans="1:26" ht="15" x14ac:dyDescent="0.2">
      <c r="A41" s="14">
        <v>36</v>
      </c>
      <c r="B41" s="139" t="s">
        <v>43</v>
      </c>
      <c r="C41" s="177">
        <v>1</v>
      </c>
      <c r="D41" s="146">
        <v>1</v>
      </c>
      <c r="E41" s="146" t="s">
        <v>12</v>
      </c>
      <c r="F41" s="146" t="s">
        <v>12</v>
      </c>
      <c r="G41" s="146" t="s">
        <v>12</v>
      </c>
      <c r="H41" s="146" t="s">
        <v>12</v>
      </c>
      <c r="I41" s="146" t="s">
        <v>12</v>
      </c>
      <c r="J41" s="146" t="s">
        <v>12</v>
      </c>
      <c r="K41" s="146" t="s">
        <v>12</v>
      </c>
      <c r="L41" s="146" t="s">
        <v>12</v>
      </c>
      <c r="M41" s="146" t="s">
        <v>12</v>
      </c>
      <c r="N41" s="146" t="s">
        <v>12</v>
      </c>
      <c r="O41" s="146" t="s">
        <v>12</v>
      </c>
      <c r="P41" s="146" t="s">
        <v>12</v>
      </c>
      <c r="Q41" s="146" t="s">
        <v>12</v>
      </c>
      <c r="R41" s="146" t="s">
        <v>12</v>
      </c>
      <c r="S41" s="146" t="s">
        <v>12</v>
      </c>
      <c r="T41" s="146" t="s">
        <v>12</v>
      </c>
      <c r="U41" s="146" t="s">
        <v>12</v>
      </c>
      <c r="V41" s="146" t="s">
        <v>12</v>
      </c>
      <c r="W41" s="146" t="s">
        <v>12</v>
      </c>
      <c r="X41" s="146" t="s">
        <v>12</v>
      </c>
      <c r="Y41" s="146" t="s">
        <v>12</v>
      </c>
      <c r="Z41" s="147">
        <v>36</v>
      </c>
    </row>
    <row r="42" spans="1:26" ht="15" x14ac:dyDescent="0.2">
      <c r="A42" s="14">
        <v>37</v>
      </c>
      <c r="B42" s="139" t="s">
        <v>44</v>
      </c>
      <c r="C42" s="177">
        <v>2</v>
      </c>
      <c r="D42" s="146" t="s">
        <v>12</v>
      </c>
      <c r="E42" s="146" t="s">
        <v>12</v>
      </c>
      <c r="F42" s="146" t="s">
        <v>12</v>
      </c>
      <c r="G42" s="146" t="s">
        <v>12</v>
      </c>
      <c r="H42" s="146" t="s">
        <v>12</v>
      </c>
      <c r="I42" s="146" t="s">
        <v>12</v>
      </c>
      <c r="J42" s="146" t="s">
        <v>12</v>
      </c>
      <c r="K42" s="146" t="s">
        <v>12</v>
      </c>
      <c r="L42" s="146" t="s">
        <v>12</v>
      </c>
      <c r="M42" s="146">
        <v>1</v>
      </c>
      <c r="N42" s="146" t="s">
        <v>12</v>
      </c>
      <c r="O42" s="146" t="s">
        <v>12</v>
      </c>
      <c r="P42" s="146" t="s">
        <v>12</v>
      </c>
      <c r="Q42" s="146" t="s">
        <v>12</v>
      </c>
      <c r="R42" s="146" t="s">
        <v>12</v>
      </c>
      <c r="S42" s="146" t="s">
        <v>12</v>
      </c>
      <c r="T42" s="146" t="s">
        <v>12</v>
      </c>
      <c r="U42" s="146" t="s">
        <v>12</v>
      </c>
      <c r="V42" s="146" t="s">
        <v>12</v>
      </c>
      <c r="W42" s="146">
        <v>1</v>
      </c>
      <c r="X42" s="146" t="s">
        <v>12</v>
      </c>
      <c r="Y42" s="146" t="s">
        <v>12</v>
      </c>
      <c r="Z42" s="147">
        <v>37</v>
      </c>
    </row>
    <row r="43" spans="1:26" ht="15" x14ac:dyDescent="0.2">
      <c r="A43" s="14">
        <v>38</v>
      </c>
      <c r="B43" s="139" t="s">
        <v>45</v>
      </c>
      <c r="C43" s="177">
        <v>1</v>
      </c>
      <c r="D43" s="146" t="s">
        <v>12</v>
      </c>
      <c r="E43" s="146" t="s">
        <v>12</v>
      </c>
      <c r="F43" s="146" t="s">
        <v>12</v>
      </c>
      <c r="G43" s="146" t="s">
        <v>12</v>
      </c>
      <c r="H43" s="146" t="s">
        <v>12</v>
      </c>
      <c r="I43" s="146" t="s">
        <v>12</v>
      </c>
      <c r="J43" s="146" t="s">
        <v>12</v>
      </c>
      <c r="K43" s="146" t="s">
        <v>12</v>
      </c>
      <c r="L43" s="146" t="s">
        <v>12</v>
      </c>
      <c r="M43" s="146">
        <v>1</v>
      </c>
      <c r="N43" s="146" t="s">
        <v>12</v>
      </c>
      <c r="O43" s="146" t="s">
        <v>12</v>
      </c>
      <c r="P43" s="146" t="s">
        <v>12</v>
      </c>
      <c r="Q43" s="146" t="s">
        <v>12</v>
      </c>
      <c r="R43" s="146" t="s">
        <v>12</v>
      </c>
      <c r="S43" s="146" t="s">
        <v>12</v>
      </c>
      <c r="T43" s="146" t="s">
        <v>12</v>
      </c>
      <c r="U43" s="146" t="s">
        <v>12</v>
      </c>
      <c r="V43" s="146" t="s">
        <v>12</v>
      </c>
      <c r="W43" s="146" t="s">
        <v>12</v>
      </c>
      <c r="X43" s="146" t="s">
        <v>12</v>
      </c>
      <c r="Y43" s="146" t="s">
        <v>12</v>
      </c>
      <c r="Z43" s="147">
        <v>38</v>
      </c>
    </row>
    <row r="44" spans="1:26" ht="15" x14ac:dyDescent="0.2">
      <c r="A44" s="14">
        <v>39</v>
      </c>
      <c r="B44" s="139" t="s">
        <v>46</v>
      </c>
      <c r="C44" s="177">
        <v>82</v>
      </c>
      <c r="D44" s="146">
        <v>18</v>
      </c>
      <c r="E44" s="146">
        <v>1</v>
      </c>
      <c r="F44" s="146">
        <v>10</v>
      </c>
      <c r="G44" s="146" t="s">
        <v>12</v>
      </c>
      <c r="H44" s="146">
        <v>10</v>
      </c>
      <c r="I44" s="146" t="s">
        <v>12</v>
      </c>
      <c r="J44" s="146">
        <v>2</v>
      </c>
      <c r="K44" s="146" t="s">
        <v>12</v>
      </c>
      <c r="L44" s="146">
        <v>12</v>
      </c>
      <c r="M44" s="146">
        <v>1</v>
      </c>
      <c r="N44" s="146" t="s">
        <v>12</v>
      </c>
      <c r="O44" s="146" t="s">
        <v>12</v>
      </c>
      <c r="P44" s="146">
        <v>9</v>
      </c>
      <c r="Q44" s="146" t="s">
        <v>12</v>
      </c>
      <c r="R44" s="146">
        <v>1</v>
      </c>
      <c r="S44" s="146" t="s">
        <v>12</v>
      </c>
      <c r="T44" s="146">
        <v>10</v>
      </c>
      <c r="U44" s="146">
        <v>2</v>
      </c>
      <c r="V44" s="146">
        <v>1</v>
      </c>
      <c r="W44" s="146">
        <v>1</v>
      </c>
      <c r="X44" s="146">
        <v>4</v>
      </c>
      <c r="Y44" s="146" t="s">
        <v>12</v>
      </c>
      <c r="Z44" s="147">
        <v>39</v>
      </c>
    </row>
    <row r="45" spans="1:26" ht="15" x14ac:dyDescent="0.2">
      <c r="A45" s="147">
        <v>40</v>
      </c>
      <c r="B45" s="139" t="s">
        <v>47</v>
      </c>
      <c r="C45" s="177" t="s">
        <v>12</v>
      </c>
      <c r="D45" s="146" t="s">
        <v>12</v>
      </c>
      <c r="E45" s="146" t="s">
        <v>12</v>
      </c>
      <c r="F45" s="146" t="s">
        <v>12</v>
      </c>
      <c r="G45" s="146" t="s">
        <v>12</v>
      </c>
      <c r="H45" s="146" t="s">
        <v>12</v>
      </c>
      <c r="I45" s="146" t="s">
        <v>12</v>
      </c>
      <c r="J45" s="146" t="s">
        <v>12</v>
      </c>
      <c r="K45" s="146" t="s">
        <v>12</v>
      </c>
      <c r="L45" s="146" t="s">
        <v>12</v>
      </c>
      <c r="M45" s="146" t="s">
        <v>12</v>
      </c>
      <c r="N45" s="146" t="s">
        <v>12</v>
      </c>
      <c r="O45" s="146" t="s">
        <v>12</v>
      </c>
      <c r="P45" s="146" t="s">
        <v>12</v>
      </c>
      <c r="Q45" s="146" t="s">
        <v>12</v>
      </c>
      <c r="R45" s="146" t="s">
        <v>12</v>
      </c>
      <c r="S45" s="146" t="s">
        <v>12</v>
      </c>
      <c r="T45" s="146" t="s">
        <v>12</v>
      </c>
      <c r="U45" s="146" t="s">
        <v>12</v>
      </c>
      <c r="V45" s="146" t="s">
        <v>12</v>
      </c>
      <c r="W45" s="146" t="s">
        <v>12</v>
      </c>
      <c r="X45" s="146" t="s">
        <v>12</v>
      </c>
      <c r="Y45" s="146" t="s">
        <v>12</v>
      </c>
      <c r="Z45" s="147">
        <v>40</v>
      </c>
    </row>
  </sheetData>
  <mergeCells count="15">
    <mergeCell ref="B1:R1"/>
    <mergeCell ref="B3:Y3"/>
    <mergeCell ref="X4:Y4"/>
    <mergeCell ref="T4:U4"/>
    <mergeCell ref="V4:W4"/>
    <mergeCell ref="L4:M4"/>
    <mergeCell ref="N4:O4"/>
    <mergeCell ref="P4:Q4"/>
    <mergeCell ref="R4:S4"/>
    <mergeCell ref="B4:B5"/>
    <mergeCell ref="D4:E4"/>
    <mergeCell ref="F4:G4"/>
    <mergeCell ref="H4:I4"/>
    <mergeCell ref="J4:K4"/>
    <mergeCell ref="B2:I2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8"/>
  <sheetViews>
    <sheetView showGridLines="0" workbookViewId="0">
      <selection activeCell="C42" sqref="C42"/>
    </sheetView>
  </sheetViews>
  <sheetFormatPr baseColWidth="10" defaultColWidth="11.42578125" defaultRowHeight="12.75" x14ac:dyDescent="0.2"/>
  <cols>
    <col min="1" max="1" width="30.7109375" style="8" customWidth="1"/>
    <col min="2" max="2" width="18.7109375" style="3" customWidth="1"/>
    <col min="3" max="3" width="6.140625" style="1" customWidth="1"/>
    <col min="4" max="4" width="7.140625" style="1" customWidth="1"/>
    <col min="5" max="5" width="8.85546875" style="1" customWidth="1"/>
    <col min="6" max="6" width="8.7109375" style="1" customWidth="1"/>
    <col min="7" max="7" width="13.5703125" style="1" bestFit="1" customWidth="1"/>
    <col min="8" max="8" width="8.42578125" style="1" customWidth="1"/>
    <col min="9" max="9" width="9.140625" style="1" customWidth="1"/>
    <col min="10" max="10" width="8.5703125" style="1" customWidth="1"/>
    <col min="11" max="11" width="8.7109375" style="1" customWidth="1"/>
    <col min="12" max="12" width="9.5703125" style="1" customWidth="1"/>
    <col min="13" max="13" width="8.85546875" style="1" customWidth="1"/>
    <col min="14" max="14" width="14.5703125" style="1" bestFit="1" customWidth="1"/>
    <col min="15" max="16384" width="11.42578125" style="1"/>
  </cols>
  <sheetData>
    <row r="1" spans="1:14" x14ac:dyDescent="0.2">
      <c r="A1" s="212" t="s">
        <v>301</v>
      </c>
      <c r="B1" s="212"/>
      <c r="C1" s="212"/>
      <c r="D1" s="212"/>
      <c r="E1" s="212"/>
      <c r="F1" s="212"/>
      <c r="G1" s="148"/>
      <c r="H1" s="148"/>
      <c r="I1" s="148"/>
      <c r="J1" s="148"/>
      <c r="K1" s="148"/>
      <c r="L1" s="148"/>
      <c r="M1" s="148"/>
      <c r="N1" s="148"/>
    </row>
    <row r="2" spans="1:14" ht="15" x14ac:dyDescent="0.25">
      <c r="A2" s="212" t="s">
        <v>1</v>
      </c>
      <c r="B2" s="212"/>
      <c r="C2" s="207"/>
      <c r="D2" s="207"/>
      <c r="E2" s="207"/>
      <c r="F2" s="207"/>
      <c r="G2" s="207"/>
      <c r="H2" s="207"/>
      <c r="I2" s="207"/>
      <c r="J2" s="207"/>
      <c r="K2" s="148"/>
      <c r="L2" s="148"/>
      <c r="M2" s="148"/>
      <c r="N2" s="148"/>
    </row>
    <row r="3" spans="1:14" ht="13.5" customHeight="1" x14ac:dyDescent="0.2">
      <c r="A3" s="208" t="s">
        <v>353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15" customHeight="1" x14ac:dyDescent="0.2">
      <c r="A4" s="210" t="s">
        <v>354</v>
      </c>
      <c r="B4" s="210"/>
      <c r="C4" s="174" t="s">
        <v>3</v>
      </c>
      <c r="D4" s="215" t="s">
        <v>302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14" ht="15" x14ac:dyDescent="0.2">
      <c r="A5" s="210"/>
      <c r="B5" s="210"/>
      <c r="C5" s="179"/>
      <c r="D5" s="140" t="s">
        <v>176</v>
      </c>
      <c r="E5" s="140" t="s">
        <v>177</v>
      </c>
      <c r="F5" s="140" t="s">
        <v>178</v>
      </c>
      <c r="G5" s="140" t="s">
        <v>179</v>
      </c>
      <c r="H5" s="140" t="s">
        <v>180</v>
      </c>
      <c r="I5" s="140" t="s">
        <v>181</v>
      </c>
      <c r="J5" s="140" t="s">
        <v>182</v>
      </c>
      <c r="K5" s="140" t="s">
        <v>183</v>
      </c>
      <c r="L5" s="140" t="s">
        <v>184</v>
      </c>
      <c r="M5" s="140" t="s">
        <v>185</v>
      </c>
      <c r="N5" s="140" t="s">
        <v>186</v>
      </c>
    </row>
    <row r="6" spans="1:14" ht="15" customHeight="1" x14ac:dyDescent="0.2">
      <c r="A6" s="142" t="s">
        <v>3</v>
      </c>
      <c r="B6" s="139"/>
      <c r="C6" s="176">
        <v>2003</v>
      </c>
      <c r="D6" s="141">
        <v>254</v>
      </c>
      <c r="E6" s="141">
        <v>298</v>
      </c>
      <c r="F6" s="141">
        <v>300</v>
      </c>
      <c r="G6" s="141">
        <v>99</v>
      </c>
      <c r="H6" s="141">
        <v>289</v>
      </c>
      <c r="I6" s="141">
        <v>26</v>
      </c>
      <c r="J6" s="141">
        <v>210</v>
      </c>
      <c r="K6" s="141">
        <v>221</v>
      </c>
      <c r="L6" s="141">
        <v>112</v>
      </c>
      <c r="M6" s="141">
        <v>142</v>
      </c>
      <c r="N6" s="141">
        <v>52</v>
      </c>
    </row>
    <row r="7" spans="1:14" ht="15" x14ac:dyDescent="0.2">
      <c r="A7" s="210" t="s">
        <v>55</v>
      </c>
      <c r="B7" s="210"/>
      <c r="C7" s="176">
        <v>1906</v>
      </c>
      <c r="D7" s="141">
        <v>241</v>
      </c>
      <c r="E7" s="141">
        <v>289</v>
      </c>
      <c r="F7" s="141">
        <v>296</v>
      </c>
      <c r="G7" s="141">
        <v>94</v>
      </c>
      <c r="H7" s="141">
        <v>272</v>
      </c>
      <c r="I7" s="141">
        <v>24</v>
      </c>
      <c r="J7" s="141">
        <v>195</v>
      </c>
      <c r="K7" s="141">
        <v>202</v>
      </c>
      <c r="L7" s="141">
        <v>110</v>
      </c>
      <c r="M7" s="141">
        <v>135</v>
      </c>
      <c r="N7" s="141">
        <v>48</v>
      </c>
    </row>
    <row r="8" spans="1:14" ht="15" x14ac:dyDescent="0.2">
      <c r="A8" s="215" t="s">
        <v>270</v>
      </c>
      <c r="B8" s="139"/>
      <c r="C8" s="177">
        <v>211</v>
      </c>
      <c r="D8" s="146">
        <v>36</v>
      </c>
      <c r="E8" s="146">
        <v>31</v>
      </c>
      <c r="F8" s="146">
        <v>70</v>
      </c>
      <c r="G8" s="146">
        <v>11</v>
      </c>
      <c r="H8" s="146">
        <v>15</v>
      </c>
      <c r="I8" s="146">
        <v>3</v>
      </c>
      <c r="J8" s="146">
        <v>11</v>
      </c>
      <c r="K8" s="146">
        <v>14</v>
      </c>
      <c r="L8" s="146">
        <v>9</v>
      </c>
      <c r="M8" s="146">
        <v>8</v>
      </c>
      <c r="N8" s="146">
        <v>3</v>
      </c>
    </row>
    <row r="9" spans="1:14" ht="15" x14ac:dyDescent="0.2">
      <c r="A9" s="215"/>
      <c r="B9" s="139" t="s">
        <v>271</v>
      </c>
      <c r="C9" s="177">
        <v>73</v>
      </c>
      <c r="D9" s="146">
        <v>12</v>
      </c>
      <c r="E9" s="146">
        <v>11</v>
      </c>
      <c r="F9" s="146">
        <v>25</v>
      </c>
      <c r="G9" s="146">
        <v>6</v>
      </c>
      <c r="H9" s="146">
        <v>3</v>
      </c>
      <c r="I9" s="146">
        <v>2</v>
      </c>
      <c r="J9" s="146">
        <v>1</v>
      </c>
      <c r="K9" s="146">
        <v>7</v>
      </c>
      <c r="L9" s="146">
        <v>2</v>
      </c>
      <c r="M9" s="146">
        <v>4</v>
      </c>
      <c r="N9" s="146" t="s">
        <v>12</v>
      </c>
    </row>
    <row r="10" spans="1:14" ht="15" x14ac:dyDescent="0.2">
      <c r="A10" s="215"/>
      <c r="B10" s="139" t="s">
        <v>272</v>
      </c>
      <c r="C10" s="177">
        <v>95</v>
      </c>
      <c r="D10" s="146">
        <v>16</v>
      </c>
      <c r="E10" s="146">
        <v>13</v>
      </c>
      <c r="F10" s="146">
        <v>29</v>
      </c>
      <c r="G10" s="146">
        <v>3</v>
      </c>
      <c r="H10" s="146">
        <v>8</v>
      </c>
      <c r="I10" s="146">
        <v>1</v>
      </c>
      <c r="J10" s="146">
        <v>7</v>
      </c>
      <c r="K10" s="146">
        <v>7</v>
      </c>
      <c r="L10" s="146">
        <v>5</v>
      </c>
      <c r="M10" s="146">
        <v>4</v>
      </c>
      <c r="N10" s="146">
        <v>2</v>
      </c>
    </row>
    <row r="11" spans="1:14" ht="15" x14ac:dyDescent="0.2">
      <c r="A11" s="215"/>
      <c r="B11" s="139" t="s">
        <v>195</v>
      </c>
      <c r="C11" s="177">
        <v>43</v>
      </c>
      <c r="D11" s="146">
        <v>8</v>
      </c>
      <c r="E11" s="146">
        <v>7</v>
      </c>
      <c r="F11" s="146">
        <v>16</v>
      </c>
      <c r="G11" s="146">
        <v>2</v>
      </c>
      <c r="H11" s="146">
        <v>4</v>
      </c>
      <c r="I11" s="146" t="s">
        <v>12</v>
      </c>
      <c r="J11" s="146">
        <v>3</v>
      </c>
      <c r="K11" s="146" t="s">
        <v>12</v>
      </c>
      <c r="L11" s="146">
        <v>2</v>
      </c>
      <c r="M11" s="146" t="s">
        <v>12</v>
      </c>
      <c r="N11" s="146">
        <v>1</v>
      </c>
    </row>
    <row r="12" spans="1:14" ht="15" x14ac:dyDescent="0.2">
      <c r="A12" s="215" t="s">
        <v>273</v>
      </c>
      <c r="B12" s="139"/>
      <c r="C12" s="177">
        <v>1316</v>
      </c>
      <c r="D12" s="146">
        <v>142</v>
      </c>
      <c r="E12" s="146">
        <v>188</v>
      </c>
      <c r="F12" s="146">
        <v>186</v>
      </c>
      <c r="G12" s="146">
        <v>64</v>
      </c>
      <c r="H12" s="146">
        <v>188</v>
      </c>
      <c r="I12" s="146">
        <v>14</v>
      </c>
      <c r="J12" s="146">
        <v>152</v>
      </c>
      <c r="K12" s="146">
        <v>160</v>
      </c>
      <c r="L12" s="146">
        <v>80</v>
      </c>
      <c r="M12" s="146">
        <v>104</v>
      </c>
      <c r="N12" s="146">
        <v>38</v>
      </c>
    </row>
    <row r="13" spans="1:14" ht="15" x14ac:dyDescent="0.2">
      <c r="A13" s="215"/>
      <c r="B13" s="139" t="s">
        <v>274</v>
      </c>
      <c r="C13" s="177">
        <v>176</v>
      </c>
      <c r="D13" s="146">
        <v>15</v>
      </c>
      <c r="E13" s="146">
        <v>23</v>
      </c>
      <c r="F13" s="146">
        <v>15</v>
      </c>
      <c r="G13" s="146">
        <v>6</v>
      </c>
      <c r="H13" s="146">
        <v>19</v>
      </c>
      <c r="I13" s="146">
        <v>2</v>
      </c>
      <c r="J13" s="146">
        <v>24</v>
      </c>
      <c r="K13" s="146">
        <v>31</v>
      </c>
      <c r="L13" s="146">
        <v>14</v>
      </c>
      <c r="M13" s="146">
        <v>23</v>
      </c>
      <c r="N13" s="146">
        <v>4</v>
      </c>
    </row>
    <row r="14" spans="1:14" ht="15" x14ac:dyDescent="0.2">
      <c r="A14" s="215"/>
      <c r="B14" s="139" t="s">
        <v>275</v>
      </c>
      <c r="C14" s="177">
        <v>22</v>
      </c>
      <c r="D14" s="146">
        <v>5</v>
      </c>
      <c r="E14" s="146">
        <v>1</v>
      </c>
      <c r="F14" s="146">
        <v>4</v>
      </c>
      <c r="G14" s="146">
        <v>1</v>
      </c>
      <c r="H14" s="146">
        <v>1</v>
      </c>
      <c r="I14" s="146" t="s">
        <v>12</v>
      </c>
      <c r="J14" s="146">
        <v>3</v>
      </c>
      <c r="K14" s="146">
        <v>1</v>
      </c>
      <c r="L14" s="146">
        <v>1</v>
      </c>
      <c r="M14" s="146">
        <v>4</v>
      </c>
      <c r="N14" s="146">
        <v>1</v>
      </c>
    </row>
    <row r="15" spans="1:14" ht="15" x14ac:dyDescent="0.2">
      <c r="A15" s="215"/>
      <c r="B15" s="139" t="s">
        <v>276</v>
      </c>
      <c r="C15" s="177">
        <v>218</v>
      </c>
      <c r="D15" s="146">
        <v>34</v>
      </c>
      <c r="E15" s="146">
        <v>45</v>
      </c>
      <c r="F15" s="146">
        <v>63</v>
      </c>
      <c r="G15" s="146">
        <v>11</v>
      </c>
      <c r="H15" s="146">
        <v>26</v>
      </c>
      <c r="I15" s="146">
        <v>2</v>
      </c>
      <c r="J15" s="146">
        <v>14</v>
      </c>
      <c r="K15" s="146">
        <v>8</v>
      </c>
      <c r="L15" s="146">
        <v>6</v>
      </c>
      <c r="M15" s="146">
        <v>6</v>
      </c>
      <c r="N15" s="146">
        <v>3</v>
      </c>
    </row>
    <row r="16" spans="1:14" ht="15" x14ac:dyDescent="0.2">
      <c r="A16" s="215"/>
      <c r="B16" s="139" t="s">
        <v>277</v>
      </c>
      <c r="C16" s="177">
        <v>8</v>
      </c>
      <c r="D16" s="146">
        <v>2</v>
      </c>
      <c r="E16" s="146" t="s">
        <v>12</v>
      </c>
      <c r="F16" s="146">
        <v>2</v>
      </c>
      <c r="G16" s="146" t="s">
        <v>12</v>
      </c>
      <c r="H16" s="146">
        <v>1</v>
      </c>
      <c r="I16" s="146" t="s">
        <v>12</v>
      </c>
      <c r="J16" s="146">
        <v>2</v>
      </c>
      <c r="K16" s="146">
        <v>1</v>
      </c>
      <c r="L16" s="146" t="s">
        <v>12</v>
      </c>
      <c r="M16" s="146" t="s">
        <v>12</v>
      </c>
      <c r="N16" s="146" t="s">
        <v>12</v>
      </c>
    </row>
    <row r="17" spans="1:14" ht="15" x14ac:dyDescent="0.2">
      <c r="A17" s="215"/>
      <c r="B17" s="139" t="s">
        <v>273</v>
      </c>
      <c r="C17" s="177">
        <v>101</v>
      </c>
      <c r="D17" s="146">
        <v>8</v>
      </c>
      <c r="E17" s="146">
        <v>14</v>
      </c>
      <c r="F17" s="146">
        <v>10</v>
      </c>
      <c r="G17" s="146">
        <v>5</v>
      </c>
      <c r="H17" s="146">
        <v>14</v>
      </c>
      <c r="I17" s="146" t="s">
        <v>12</v>
      </c>
      <c r="J17" s="146">
        <v>11</v>
      </c>
      <c r="K17" s="146">
        <v>10</v>
      </c>
      <c r="L17" s="146">
        <v>13</v>
      </c>
      <c r="M17" s="146">
        <v>12</v>
      </c>
      <c r="N17" s="146">
        <v>4</v>
      </c>
    </row>
    <row r="18" spans="1:14" ht="15" x14ac:dyDescent="0.2">
      <c r="A18" s="215"/>
      <c r="B18" s="139" t="s">
        <v>278</v>
      </c>
      <c r="C18" s="177">
        <v>13</v>
      </c>
      <c r="D18" s="146" t="s">
        <v>12</v>
      </c>
      <c r="E18" s="146">
        <v>1</v>
      </c>
      <c r="F18" s="146" t="s">
        <v>12</v>
      </c>
      <c r="G18" s="146" t="s">
        <v>12</v>
      </c>
      <c r="H18" s="146" t="s">
        <v>12</v>
      </c>
      <c r="I18" s="146" t="s">
        <v>12</v>
      </c>
      <c r="J18" s="146">
        <v>1</v>
      </c>
      <c r="K18" s="146">
        <v>6</v>
      </c>
      <c r="L18" s="146">
        <v>1</v>
      </c>
      <c r="M18" s="146">
        <v>4</v>
      </c>
      <c r="N18" s="146" t="s">
        <v>12</v>
      </c>
    </row>
    <row r="19" spans="1:14" ht="15" x14ac:dyDescent="0.2">
      <c r="A19" s="215"/>
      <c r="B19" s="139" t="s">
        <v>279</v>
      </c>
      <c r="C19" s="177">
        <v>767</v>
      </c>
      <c r="D19" s="146">
        <v>75</v>
      </c>
      <c r="E19" s="146">
        <v>103</v>
      </c>
      <c r="F19" s="146">
        <v>91</v>
      </c>
      <c r="G19" s="146">
        <v>41</v>
      </c>
      <c r="H19" s="146">
        <v>126</v>
      </c>
      <c r="I19" s="146">
        <v>10</v>
      </c>
      <c r="J19" s="146">
        <v>97</v>
      </c>
      <c r="K19" s="146">
        <v>101</v>
      </c>
      <c r="L19" s="146">
        <v>43</v>
      </c>
      <c r="M19" s="146">
        <v>54</v>
      </c>
      <c r="N19" s="146">
        <v>26</v>
      </c>
    </row>
    <row r="20" spans="1:14" ht="15" x14ac:dyDescent="0.2">
      <c r="A20" s="215"/>
      <c r="B20" s="139" t="s">
        <v>280</v>
      </c>
      <c r="C20" s="177">
        <v>11</v>
      </c>
      <c r="D20" s="146">
        <v>3</v>
      </c>
      <c r="E20" s="146">
        <v>1</v>
      </c>
      <c r="F20" s="146">
        <v>1</v>
      </c>
      <c r="G20" s="146" t="s">
        <v>12</v>
      </c>
      <c r="H20" s="146">
        <v>1</v>
      </c>
      <c r="I20" s="146" t="s">
        <v>12</v>
      </c>
      <c r="J20" s="146" t="s">
        <v>12</v>
      </c>
      <c r="K20" s="146">
        <v>2</v>
      </c>
      <c r="L20" s="146">
        <v>2</v>
      </c>
      <c r="M20" s="146">
        <v>1</v>
      </c>
      <c r="N20" s="146" t="s">
        <v>12</v>
      </c>
    </row>
    <row r="21" spans="1:14" ht="15" x14ac:dyDescent="0.2">
      <c r="A21" s="142" t="s">
        <v>281</v>
      </c>
      <c r="B21" s="139"/>
      <c r="C21" s="177">
        <v>16</v>
      </c>
      <c r="D21" s="146">
        <v>1</v>
      </c>
      <c r="E21" s="146">
        <v>2</v>
      </c>
      <c r="F21" s="146">
        <v>1</v>
      </c>
      <c r="G21" s="146">
        <v>1</v>
      </c>
      <c r="H21" s="146">
        <v>2</v>
      </c>
      <c r="I21" s="146" t="s">
        <v>12</v>
      </c>
      <c r="J21" s="146">
        <v>5</v>
      </c>
      <c r="K21" s="146">
        <v>2</v>
      </c>
      <c r="L21" s="146">
        <v>1</v>
      </c>
      <c r="M21" s="146">
        <v>1</v>
      </c>
      <c r="N21" s="146" t="s">
        <v>12</v>
      </c>
    </row>
    <row r="22" spans="1:14" ht="15" x14ac:dyDescent="0.2">
      <c r="A22" s="142" t="s">
        <v>282</v>
      </c>
      <c r="B22" s="139"/>
      <c r="C22" s="177">
        <v>4</v>
      </c>
      <c r="D22" s="146" t="s">
        <v>12</v>
      </c>
      <c r="E22" s="146">
        <v>2</v>
      </c>
      <c r="F22" s="146" t="s">
        <v>12</v>
      </c>
      <c r="G22" s="146" t="s">
        <v>12</v>
      </c>
      <c r="H22" s="146">
        <v>1</v>
      </c>
      <c r="I22" s="146" t="s">
        <v>12</v>
      </c>
      <c r="J22" s="146" t="s">
        <v>12</v>
      </c>
      <c r="K22" s="146" t="s">
        <v>12</v>
      </c>
      <c r="L22" s="146" t="s">
        <v>12</v>
      </c>
      <c r="M22" s="146">
        <v>1</v>
      </c>
      <c r="N22" s="146" t="s">
        <v>12</v>
      </c>
    </row>
    <row r="23" spans="1:14" ht="15" x14ac:dyDescent="0.2">
      <c r="A23" s="142" t="s">
        <v>283</v>
      </c>
      <c r="B23" s="139"/>
      <c r="C23" s="177">
        <v>31</v>
      </c>
      <c r="D23" s="146">
        <v>6</v>
      </c>
      <c r="E23" s="146">
        <v>8</v>
      </c>
      <c r="F23" s="146">
        <v>3</v>
      </c>
      <c r="G23" s="146">
        <v>1</v>
      </c>
      <c r="H23" s="146">
        <v>6</v>
      </c>
      <c r="I23" s="146" t="s">
        <v>12</v>
      </c>
      <c r="J23" s="146">
        <v>1</v>
      </c>
      <c r="K23" s="146">
        <v>2</v>
      </c>
      <c r="L23" s="146">
        <v>3</v>
      </c>
      <c r="M23" s="146">
        <v>1</v>
      </c>
      <c r="N23" s="146" t="s">
        <v>12</v>
      </c>
    </row>
    <row r="24" spans="1:14" ht="15" x14ac:dyDescent="0.2">
      <c r="A24" s="142" t="s">
        <v>284</v>
      </c>
      <c r="B24" s="139"/>
      <c r="C24" s="177">
        <v>24</v>
      </c>
      <c r="D24" s="146">
        <v>2</v>
      </c>
      <c r="E24" s="146">
        <v>8</v>
      </c>
      <c r="F24" s="146">
        <v>2</v>
      </c>
      <c r="G24" s="146">
        <v>2</v>
      </c>
      <c r="H24" s="146">
        <v>2</v>
      </c>
      <c r="I24" s="146">
        <v>2</v>
      </c>
      <c r="J24" s="146">
        <v>4</v>
      </c>
      <c r="K24" s="146">
        <v>1</v>
      </c>
      <c r="L24" s="146" t="s">
        <v>12</v>
      </c>
      <c r="M24" s="146" t="s">
        <v>12</v>
      </c>
      <c r="N24" s="146">
        <v>1</v>
      </c>
    </row>
    <row r="25" spans="1:14" ht="15" x14ac:dyDescent="0.2">
      <c r="A25" s="142" t="s">
        <v>285</v>
      </c>
      <c r="B25" s="139"/>
      <c r="C25" s="177">
        <v>189</v>
      </c>
      <c r="D25" s="146">
        <v>33</v>
      </c>
      <c r="E25" s="146">
        <v>30</v>
      </c>
      <c r="F25" s="146">
        <v>20</v>
      </c>
      <c r="G25" s="146">
        <v>9</v>
      </c>
      <c r="H25" s="146">
        <v>38</v>
      </c>
      <c r="I25" s="146">
        <v>5</v>
      </c>
      <c r="J25" s="146">
        <v>15</v>
      </c>
      <c r="K25" s="146">
        <v>15</v>
      </c>
      <c r="L25" s="146">
        <v>12</v>
      </c>
      <c r="M25" s="146">
        <v>10</v>
      </c>
      <c r="N25" s="146">
        <v>2</v>
      </c>
    </row>
    <row r="26" spans="1:14" ht="15" x14ac:dyDescent="0.2">
      <c r="A26" s="142" t="s">
        <v>286</v>
      </c>
      <c r="B26" s="139"/>
      <c r="C26" s="177">
        <v>115</v>
      </c>
      <c r="D26" s="146">
        <v>21</v>
      </c>
      <c r="E26" s="146">
        <v>20</v>
      </c>
      <c r="F26" s="146">
        <v>14</v>
      </c>
      <c r="G26" s="146">
        <v>6</v>
      </c>
      <c r="H26" s="146">
        <v>20</v>
      </c>
      <c r="I26" s="146" t="s">
        <v>12</v>
      </c>
      <c r="J26" s="146">
        <v>7</v>
      </c>
      <c r="K26" s="146">
        <v>8</v>
      </c>
      <c r="L26" s="146">
        <v>5</v>
      </c>
      <c r="M26" s="146">
        <v>10</v>
      </c>
      <c r="N26" s="146">
        <v>4</v>
      </c>
    </row>
    <row r="27" spans="1:14" ht="15" x14ac:dyDescent="0.2">
      <c r="A27" s="210" t="s">
        <v>76</v>
      </c>
      <c r="B27" s="210"/>
      <c r="C27" s="176">
        <v>58</v>
      </c>
      <c r="D27" s="141">
        <v>6</v>
      </c>
      <c r="E27" s="141">
        <v>5</v>
      </c>
      <c r="F27" s="141">
        <v>2</v>
      </c>
      <c r="G27" s="141">
        <v>2</v>
      </c>
      <c r="H27" s="141">
        <v>7</v>
      </c>
      <c r="I27" s="141">
        <v>1</v>
      </c>
      <c r="J27" s="141">
        <v>11</v>
      </c>
      <c r="K27" s="141">
        <v>14</v>
      </c>
      <c r="L27" s="141">
        <v>2</v>
      </c>
      <c r="M27" s="141">
        <v>5</v>
      </c>
      <c r="N27" s="141">
        <v>3</v>
      </c>
    </row>
    <row r="28" spans="1:14" ht="15" x14ac:dyDescent="0.2">
      <c r="A28" s="215" t="s">
        <v>287</v>
      </c>
      <c r="B28" s="139"/>
      <c r="C28" s="177">
        <v>51</v>
      </c>
      <c r="D28" s="146">
        <v>5</v>
      </c>
      <c r="E28" s="146">
        <v>4</v>
      </c>
      <c r="F28" s="146">
        <v>1</v>
      </c>
      <c r="G28" s="146">
        <v>2</v>
      </c>
      <c r="H28" s="146">
        <v>5</v>
      </c>
      <c r="I28" s="146">
        <v>1</v>
      </c>
      <c r="J28" s="146">
        <v>11</v>
      </c>
      <c r="K28" s="146">
        <v>13</v>
      </c>
      <c r="L28" s="146">
        <v>1</v>
      </c>
      <c r="M28" s="146">
        <v>5</v>
      </c>
      <c r="N28" s="146">
        <v>3</v>
      </c>
    </row>
    <row r="29" spans="1:14" ht="15" x14ac:dyDescent="0.2">
      <c r="A29" s="215"/>
      <c r="B29" s="139" t="s">
        <v>288</v>
      </c>
      <c r="C29" s="177">
        <v>10</v>
      </c>
      <c r="D29" s="146" t="s">
        <v>12</v>
      </c>
      <c r="E29" s="146" t="s">
        <v>12</v>
      </c>
      <c r="F29" s="146" t="s">
        <v>12</v>
      </c>
      <c r="G29" s="146">
        <v>1</v>
      </c>
      <c r="H29" s="146">
        <v>1</v>
      </c>
      <c r="I29" s="146" t="s">
        <v>12</v>
      </c>
      <c r="J29" s="146">
        <v>1</v>
      </c>
      <c r="K29" s="146">
        <v>4</v>
      </c>
      <c r="L29" s="146" t="s">
        <v>12</v>
      </c>
      <c r="M29" s="146">
        <v>2</v>
      </c>
      <c r="N29" s="146">
        <v>1</v>
      </c>
    </row>
    <row r="30" spans="1:14" ht="15" x14ac:dyDescent="0.2">
      <c r="A30" s="215"/>
      <c r="B30" s="139" t="s">
        <v>289</v>
      </c>
      <c r="C30" s="177">
        <v>7</v>
      </c>
      <c r="D30" s="146">
        <v>2</v>
      </c>
      <c r="E30" s="146">
        <v>1</v>
      </c>
      <c r="F30" s="146" t="s">
        <v>12</v>
      </c>
      <c r="G30" s="146" t="s">
        <v>12</v>
      </c>
      <c r="H30" s="146">
        <v>1</v>
      </c>
      <c r="I30" s="146" t="s">
        <v>12</v>
      </c>
      <c r="J30" s="146" t="s">
        <v>12</v>
      </c>
      <c r="K30" s="146">
        <v>2</v>
      </c>
      <c r="L30" s="146" t="s">
        <v>12</v>
      </c>
      <c r="M30" s="146" t="s">
        <v>12</v>
      </c>
      <c r="N30" s="146">
        <v>1</v>
      </c>
    </row>
    <row r="31" spans="1:14" ht="15" x14ac:dyDescent="0.2">
      <c r="A31" s="215"/>
      <c r="B31" s="139" t="s">
        <v>290</v>
      </c>
      <c r="C31" s="177">
        <v>7</v>
      </c>
      <c r="D31" s="146" t="s">
        <v>12</v>
      </c>
      <c r="E31" s="146">
        <v>1</v>
      </c>
      <c r="F31" s="146" t="s">
        <v>12</v>
      </c>
      <c r="G31" s="146" t="s">
        <v>12</v>
      </c>
      <c r="H31" s="146">
        <v>1</v>
      </c>
      <c r="I31" s="146" t="s">
        <v>12</v>
      </c>
      <c r="J31" s="146">
        <v>4</v>
      </c>
      <c r="K31" s="146">
        <v>1</v>
      </c>
      <c r="L31" s="146" t="s">
        <v>12</v>
      </c>
      <c r="M31" s="146" t="s">
        <v>12</v>
      </c>
      <c r="N31" s="146" t="s">
        <v>12</v>
      </c>
    </row>
    <row r="32" spans="1:14" ht="15" x14ac:dyDescent="0.2">
      <c r="A32" s="215"/>
      <c r="B32" s="139" t="s">
        <v>291</v>
      </c>
      <c r="C32" s="177">
        <v>27</v>
      </c>
      <c r="D32" s="146">
        <v>3</v>
      </c>
      <c r="E32" s="146">
        <v>2</v>
      </c>
      <c r="F32" s="146">
        <v>1</v>
      </c>
      <c r="G32" s="146">
        <v>1</v>
      </c>
      <c r="H32" s="146">
        <v>2</v>
      </c>
      <c r="I32" s="146">
        <v>1</v>
      </c>
      <c r="J32" s="146">
        <v>6</v>
      </c>
      <c r="K32" s="146">
        <v>6</v>
      </c>
      <c r="L32" s="146">
        <v>1</v>
      </c>
      <c r="M32" s="146">
        <v>3</v>
      </c>
      <c r="N32" s="146">
        <v>1</v>
      </c>
    </row>
    <row r="33" spans="1:14" ht="15" x14ac:dyDescent="0.2">
      <c r="A33" s="142" t="s">
        <v>292</v>
      </c>
      <c r="B33" s="139"/>
      <c r="C33" s="177">
        <v>7</v>
      </c>
      <c r="D33" s="146">
        <v>1</v>
      </c>
      <c r="E33" s="146">
        <v>1</v>
      </c>
      <c r="F33" s="146">
        <v>1</v>
      </c>
      <c r="G33" s="146" t="s">
        <v>12</v>
      </c>
      <c r="H33" s="146">
        <v>2</v>
      </c>
      <c r="I33" s="146" t="s">
        <v>12</v>
      </c>
      <c r="J33" s="146" t="s">
        <v>12</v>
      </c>
      <c r="K33" s="146">
        <v>1</v>
      </c>
      <c r="L33" s="146">
        <v>1</v>
      </c>
      <c r="M33" s="146" t="s">
        <v>12</v>
      </c>
      <c r="N33" s="146" t="s">
        <v>12</v>
      </c>
    </row>
    <row r="34" spans="1:14" ht="15" x14ac:dyDescent="0.2">
      <c r="A34" s="210" t="s">
        <v>60</v>
      </c>
      <c r="B34" s="210"/>
      <c r="C34" s="176">
        <v>19</v>
      </c>
      <c r="D34" s="141">
        <v>4</v>
      </c>
      <c r="E34" s="141">
        <v>1</v>
      </c>
      <c r="F34" s="141">
        <v>1</v>
      </c>
      <c r="G34" s="141">
        <v>1</v>
      </c>
      <c r="H34" s="141">
        <v>6</v>
      </c>
      <c r="I34" s="141" t="s">
        <v>12</v>
      </c>
      <c r="J34" s="141">
        <v>3</v>
      </c>
      <c r="K34" s="141">
        <v>2</v>
      </c>
      <c r="L34" s="141" t="s">
        <v>12</v>
      </c>
      <c r="M34" s="141">
        <v>1</v>
      </c>
      <c r="N34" s="141" t="s">
        <v>12</v>
      </c>
    </row>
    <row r="35" spans="1:14" ht="15" x14ac:dyDescent="0.2">
      <c r="A35" s="210" t="s">
        <v>195</v>
      </c>
      <c r="B35" s="210"/>
      <c r="C35" s="176">
        <v>20</v>
      </c>
      <c r="D35" s="141">
        <v>3</v>
      </c>
      <c r="E35" s="141">
        <v>3</v>
      </c>
      <c r="F35" s="141">
        <v>1</v>
      </c>
      <c r="G35" s="141">
        <v>2</v>
      </c>
      <c r="H35" s="141">
        <v>4</v>
      </c>
      <c r="I35" s="141">
        <v>1</v>
      </c>
      <c r="J35" s="141">
        <v>1</v>
      </c>
      <c r="K35" s="141">
        <v>3</v>
      </c>
      <c r="L35" s="141" t="s">
        <v>12</v>
      </c>
      <c r="M35" s="141">
        <v>1</v>
      </c>
      <c r="N35" s="141">
        <v>1</v>
      </c>
    </row>
    <row r="37" spans="1:14" x14ac:dyDescent="0.2">
      <c r="A37" s="11" t="s">
        <v>359</v>
      </c>
    </row>
    <row r="38" spans="1:14" x14ac:dyDescent="0.2">
      <c r="A38" s="8" t="s">
        <v>360</v>
      </c>
    </row>
  </sheetData>
  <mergeCells count="12">
    <mergeCell ref="A7:B7"/>
    <mergeCell ref="A8:A11"/>
    <mergeCell ref="A12:A20"/>
    <mergeCell ref="A35:B35"/>
    <mergeCell ref="A27:B27"/>
    <mergeCell ref="A28:A32"/>
    <mergeCell ref="A34:B34"/>
    <mergeCell ref="A1:F1"/>
    <mergeCell ref="A3:N3"/>
    <mergeCell ref="A4:B5"/>
    <mergeCell ref="A2:J2"/>
    <mergeCell ref="D4:N4"/>
  </mergeCells>
  <pageMargins left="0.78740157499999996" right="0.78740157499999996" top="0.984251969" bottom="0.984251969" header="0.4921259845" footer="0.4921259845"/>
  <pageSetup paperSize="9" orientation="portrait" verticalDpi="0" r:id="rId1"/>
  <drawing r:id="rId2"/>
  <legacy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45"/>
  <sheetViews>
    <sheetView showGridLines="0" workbookViewId="0">
      <selection activeCell="E18" sqref="E18"/>
    </sheetView>
  </sheetViews>
  <sheetFormatPr baseColWidth="10" defaultColWidth="11.42578125" defaultRowHeight="12.75" x14ac:dyDescent="0.2"/>
  <cols>
    <col min="1" max="1" width="51.7109375" style="3" customWidth="1"/>
    <col min="2" max="2" width="9.28515625" style="1" customWidth="1"/>
    <col min="3" max="3" width="20.28515625" style="1" customWidth="1"/>
    <col min="4" max="4" width="21.5703125" style="1" customWidth="1"/>
    <col min="5" max="16384" width="11.42578125" style="1"/>
  </cols>
  <sheetData>
    <row r="1" spans="1:4" ht="14.45" x14ac:dyDescent="0.3">
      <c r="A1" s="214" t="s">
        <v>303</v>
      </c>
      <c r="B1" s="214"/>
      <c r="C1" s="214"/>
      <c r="D1" s="220"/>
    </row>
    <row r="2" spans="1:4" ht="14.45" x14ac:dyDescent="0.3">
      <c r="A2" s="214" t="s">
        <v>1</v>
      </c>
      <c r="B2" s="220"/>
      <c r="C2" s="220"/>
      <c r="D2" s="220"/>
    </row>
    <row r="3" spans="1:4" ht="13.15" x14ac:dyDescent="0.25">
      <c r="A3" s="218" t="s">
        <v>352</v>
      </c>
      <c r="B3" s="218"/>
      <c r="C3" s="218"/>
      <c r="D3" s="218"/>
    </row>
    <row r="4" spans="1:4" ht="15" customHeight="1" x14ac:dyDescent="0.2">
      <c r="A4" s="5"/>
      <c r="B4" s="176" t="s">
        <v>3</v>
      </c>
      <c r="C4" s="219" t="s">
        <v>304</v>
      </c>
      <c r="D4" s="219"/>
    </row>
    <row r="5" spans="1:4" ht="15" x14ac:dyDescent="0.2">
      <c r="A5" s="5"/>
      <c r="B5" s="174"/>
      <c r="C5" s="10" t="s">
        <v>6</v>
      </c>
      <c r="D5" s="10" t="s">
        <v>7</v>
      </c>
    </row>
    <row r="6" spans="1:4" ht="15" customHeight="1" x14ac:dyDescent="0.2">
      <c r="A6" s="4" t="s">
        <v>3</v>
      </c>
      <c r="B6" s="181">
        <v>2003</v>
      </c>
      <c r="C6" s="7">
        <v>778</v>
      </c>
      <c r="D6" s="7">
        <v>1225</v>
      </c>
    </row>
    <row r="7" spans="1:4" ht="15" x14ac:dyDescent="0.2">
      <c r="A7" s="6" t="s">
        <v>8</v>
      </c>
      <c r="B7" s="181">
        <v>8</v>
      </c>
      <c r="C7" s="7">
        <v>2</v>
      </c>
      <c r="D7" s="7">
        <v>6</v>
      </c>
    </row>
    <row r="8" spans="1:4" ht="15" x14ac:dyDescent="0.2">
      <c r="A8" s="6" t="s">
        <v>9</v>
      </c>
      <c r="B8" s="182">
        <v>8</v>
      </c>
      <c r="C8" s="2">
        <v>2</v>
      </c>
      <c r="D8" s="2">
        <v>6</v>
      </c>
    </row>
    <row r="9" spans="1:4" ht="15" x14ac:dyDescent="0.2">
      <c r="A9" s="6" t="s">
        <v>10</v>
      </c>
      <c r="B9" s="181">
        <v>671</v>
      </c>
      <c r="C9" s="7">
        <v>122</v>
      </c>
      <c r="D9" s="7">
        <v>549</v>
      </c>
    </row>
    <row r="10" spans="1:4" ht="15" x14ac:dyDescent="0.2">
      <c r="A10" s="6" t="s">
        <v>11</v>
      </c>
      <c r="B10" s="182" t="s">
        <v>12</v>
      </c>
      <c r="C10" s="2" t="s">
        <v>12</v>
      </c>
      <c r="D10" s="2" t="s">
        <v>12</v>
      </c>
    </row>
    <row r="11" spans="1:4" ht="15" x14ac:dyDescent="0.2">
      <c r="A11" s="6" t="s">
        <v>13</v>
      </c>
      <c r="B11" s="182">
        <v>31</v>
      </c>
      <c r="C11" s="2">
        <v>5</v>
      </c>
      <c r="D11" s="2">
        <v>26</v>
      </c>
    </row>
    <row r="12" spans="1:4" ht="15" x14ac:dyDescent="0.2">
      <c r="A12" s="6" t="s">
        <v>14</v>
      </c>
      <c r="B12" s="182">
        <v>11</v>
      </c>
      <c r="C12" s="2">
        <v>8</v>
      </c>
      <c r="D12" s="2">
        <v>3</v>
      </c>
    </row>
    <row r="13" spans="1:4" ht="15" x14ac:dyDescent="0.2">
      <c r="A13" s="6" t="s">
        <v>15</v>
      </c>
      <c r="B13" s="182">
        <v>55</v>
      </c>
      <c r="C13" s="2">
        <v>14</v>
      </c>
      <c r="D13" s="2">
        <v>41</v>
      </c>
    </row>
    <row r="14" spans="1:4" ht="15" x14ac:dyDescent="0.2">
      <c r="A14" s="6" t="s">
        <v>16</v>
      </c>
      <c r="B14" s="182">
        <v>29</v>
      </c>
      <c r="C14" s="2">
        <v>12</v>
      </c>
      <c r="D14" s="2">
        <v>17</v>
      </c>
    </row>
    <row r="15" spans="1:4" ht="15" x14ac:dyDescent="0.2">
      <c r="A15" s="6" t="s">
        <v>17</v>
      </c>
      <c r="B15" s="182">
        <v>34</v>
      </c>
      <c r="C15" s="2">
        <v>6</v>
      </c>
      <c r="D15" s="2">
        <v>28</v>
      </c>
    </row>
    <row r="16" spans="1:4" ht="15" x14ac:dyDescent="0.2">
      <c r="A16" s="6" t="s">
        <v>18</v>
      </c>
      <c r="B16" s="182">
        <v>87</v>
      </c>
      <c r="C16" s="2">
        <v>13</v>
      </c>
      <c r="D16" s="2">
        <v>74</v>
      </c>
    </row>
    <row r="17" spans="1:4" ht="15" x14ac:dyDescent="0.2">
      <c r="A17" s="6" t="s">
        <v>19</v>
      </c>
      <c r="B17" s="182">
        <v>56</v>
      </c>
      <c r="C17" s="2">
        <v>14</v>
      </c>
      <c r="D17" s="2">
        <v>42</v>
      </c>
    </row>
    <row r="18" spans="1:4" ht="15" x14ac:dyDescent="0.2">
      <c r="A18" s="6" t="s">
        <v>20</v>
      </c>
      <c r="B18" s="182">
        <v>13</v>
      </c>
      <c r="C18" s="2" t="s">
        <v>12</v>
      </c>
      <c r="D18" s="2">
        <v>13</v>
      </c>
    </row>
    <row r="19" spans="1:4" ht="15" x14ac:dyDescent="0.2">
      <c r="A19" s="6" t="s">
        <v>21</v>
      </c>
      <c r="B19" s="182">
        <v>160</v>
      </c>
      <c r="C19" s="2">
        <v>23</v>
      </c>
      <c r="D19" s="2">
        <v>137</v>
      </c>
    </row>
    <row r="20" spans="1:4" ht="15" x14ac:dyDescent="0.2">
      <c r="A20" s="6" t="s">
        <v>22</v>
      </c>
      <c r="B20" s="182">
        <v>35</v>
      </c>
      <c r="C20" s="2">
        <v>7</v>
      </c>
      <c r="D20" s="2">
        <v>28</v>
      </c>
    </row>
    <row r="21" spans="1:4" ht="15" x14ac:dyDescent="0.2">
      <c r="A21" s="6" t="s">
        <v>23</v>
      </c>
      <c r="B21" s="182">
        <v>27</v>
      </c>
      <c r="C21" s="2">
        <v>7</v>
      </c>
      <c r="D21" s="2">
        <v>20</v>
      </c>
    </row>
    <row r="22" spans="1:4" ht="15" x14ac:dyDescent="0.2">
      <c r="A22" s="6" t="s">
        <v>24</v>
      </c>
      <c r="B22" s="182">
        <v>28</v>
      </c>
      <c r="C22" s="2">
        <v>5</v>
      </c>
      <c r="D22" s="2">
        <v>23</v>
      </c>
    </row>
    <row r="23" spans="1:4" ht="15" x14ac:dyDescent="0.2">
      <c r="A23" s="6" t="s">
        <v>25</v>
      </c>
      <c r="B23" s="182">
        <v>105</v>
      </c>
      <c r="C23" s="2">
        <v>8</v>
      </c>
      <c r="D23" s="2">
        <v>97</v>
      </c>
    </row>
    <row r="24" spans="1:4" ht="15" x14ac:dyDescent="0.2">
      <c r="A24" s="6" t="s">
        <v>26</v>
      </c>
      <c r="B24" s="181">
        <v>1324</v>
      </c>
      <c r="C24" s="7">
        <v>654</v>
      </c>
      <c r="D24" s="7">
        <v>670</v>
      </c>
    </row>
    <row r="25" spans="1:4" ht="15" x14ac:dyDescent="0.2">
      <c r="A25" s="6" t="s">
        <v>27</v>
      </c>
      <c r="B25" s="182">
        <v>328</v>
      </c>
      <c r="C25" s="2">
        <v>149</v>
      </c>
      <c r="D25" s="2">
        <v>179</v>
      </c>
    </row>
    <row r="26" spans="1:4" ht="15" x14ac:dyDescent="0.2">
      <c r="A26" s="6" t="s">
        <v>28</v>
      </c>
      <c r="B26" s="182">
        <v>81</v>
      </c>
      <c r="C26" s="2">
        <v>11</v>
      </c>
      <c r="D26" s="2">
        <v>70</v>
      </c>
    </row>
    <row r="27" spans="1:4" ht="15" x14ac:dyDescent="0.2">
      <c r="A27" s="6" t="s">
        <v>29</v>
      </c>
      <c r="B27" s="182">
        <v>67</v>
      </c>
      <c r="C27" s="2">
        <v>45</v>
      </c>
      <c r="D27" s="2">
        <v>22</v>
      </c>
    </row>
    <row r="28" spans="1:4" ht="15" x14ac:dyDescent="0.2">
      <c r="A28" s="6" t="s">
        <v>30</v>
      </c>
      <c r="B28" s="182">
        <v>10</v>
      </c>
      <c r="C28" s="2">
        <v>4</v>
      </c>
      <c r="D28" s="2">
        <v>6</v>
      </c>
    </row>
    <row r="29" spans="1:4" ht="15" x14ac:dyDescent="0.2">
      <c r="A29" s="6" t="s">
        <v>31</v>
      </c>
      <c r="B29" s="182">
        <v>4</v>
      </c>
      <c r="C29" s="2">
        <v>1</v>
      </c>
      <c r="D29" s="2">
        <v>3</v>
      </c>
    </row>
    <row r="30" spans="1:4" ht="15" x14ac:dyDescent="0.2">
      <c r="A30" s="6" t="s">
        <v>32</v>
      </c>
      <c r="B30" s="182">
        <v>45</v>
      </c>
      <c r="C30" s="2">
        <v>7</v>
      </c>
      <c r="D30" s="2">
        <v>38</v>
      </c>
    </row>
    <row r="31" spans="1:4" ht="15" x14ac:dyDescent="0.2">
      <c r="A31" s="6" t="s">
        <v>33</v>
      </c>
      <c r="B31" s="182">
        <v>86</v>
      </c>
      <c r="C31" s="2">
        <v>26</v>
      </c>
      <c r="D31" s="2">
        <v>60</v>
      </c>
    </row>
    <row r="32" spans="1:4" ht="15" x14ac:dyDescent="0.2">
      <c r="A32" s="6" t="s">
        <v>34</v>
      </c>
      <c r="B32" s="182">
        <v>13</v>
      </c>
      <c r="C32" s="2">
        <v>6</v>
      </c>
      <c r="D32" s="2">
        <v>7</v>
      </c>
    </row>
    <row r="33" spans="1:4" ht="15" x14ac:dyDescent="0.2">
      <c r="A33" s="6" t="s">
        <v>35</v>
      </c>
      <c r="B33" s="182">
        <v>24</v>
      </c>
      <c r="C33" s="2">
        <v>13</v>
      </c>
      <c r="D33" s="2">
        <v>11</v>
      </c>
    </row>
    <row r="34" spans="1:4" ht="15" x14ac:dyDescent="0.2">
      <c r="A34" s="6" t="s">
        <v>36</v>
      </c>
      <c r="B34" s="182">
        <v>34</v>
      </c>
      <c r="C34" s="2">
        <v>9</v>
      </c>
      <c r="D34" s="2">
        <v>25</v>
      </c>
    </row>
    <row r="35" spans="1:4" ht="15" x14ac:dyDescent="0.2">
      <c r="A35" s="6" t="s">
        <v>37</v>
      </c>
      <c r="B35" s="182">
        <v>58</v>
      </c>
      <c r="C35" s="2">
        <v>11</v>
      </c>
      <c r="D35" s="2">
        <v>47</v>
      </c>
    </row>
    <row r="36" spans="1:4" ht="15" x14ac:dyDescent="0.2">
      <c r="A36" s="6" t="s">
        <v>38</v>
      </c>
      <c r="B36" s="182">
        <v>19</v>
      </c>
      <c r="C36" s="2">
        <v>6</v>
      </c>
      <c r="D36" s="2">
        <v>13</v>
      </c>
    </row>
    <row r="37" spans="1:4" ht="15" x14ac:dyDescent="0.2">
      <c r="A37" s="6" t="s">
        <v>39</v>
      </c>
      <c r="B37" s="182">
        <v>49</v>
      </c>
      <c r="C37" s="2">
        <v>19</v>
      </c>
      <c r="D37" s="2">
        <v>30</v>
      </c>
    </row>
    <row r="38" spans="1:4" ht="15" x14ac:dyDescent="0.2">
      <c r="A38" s="6" t="s">
        <v>40</v>
      </c>
      <c r="B38" s="182">
        <v>47</v>
      </c>
      <c r="C38" s="2">
        <v>28</v>
      </c>
      <c r="D38" s="2">
        <v>19</v>
      </c>
    </row>
    <row r="39" spans="1:4" ht="15" x14ac:dyDescent="0.2">
      <c r="A39" s="6" t="s">
        <v>41</v>
      </c>
      <c r="B39" s="182">
        <v>111</v>
      </c>
      <c r="C39" s="2">
        <v>60</v>
      </c>
      <c r="D39" s="2">
        <v>51</v>
      </c>
    </row>
    <row r="40" spans="1:4" ht="15" x14ac:dyDescent="0.2">
      <c r="A40" s="6" t="s">
        <v>42</v>
      </c>
      <c r="B40" s="182">
        <v>195</v>
      </c>
      <c r="C40" s="2">
        <v>150</v>
      </c>
      <c r="D40" s="2">
        <v>45</v>
      </c>
    </row>
    <row r="41" spans="1:4" ht="15" x14ac:dyDescent="0.2">
      <c r="A41" s="6" t="s">
        <v>43</v>
      </c>
      <c r="B41" s="182">
        <v>69</v>
      </c>
      <c r="C41" s="2">
        <v>55</v>
      </c>
      <c r="D41" s="2">
        <v>14</v>
      </c>
    </row>
    <row r="42" spans="1:4" ht="15" x14ac:dyDescent="0.2">
      <c r="A42" s="6" t="s">
        <v>44</v>
      </c>
      <c r="B42" s="182">
        <v>18</v>
      </c>
      <c r="C42" s="2">
        <v>7</v>
      </c>
      <c r="D42" s="2">
        <v>11</v>
      </c>
    </row>
    <row r="43" spans="1:4" ht="15" x14ac:dyDescent="0.2">
      <c r="A43" s="6" t="s">
        <v>45</v>
      </c>
      <c r="B43" s="182">
        <v>47</v>
      </c>
      <c r="C43" s="2">
        <v>35</v>
      </c>
      <c r="D43" s="2">
        <v>12</v>
      </c>
    </row>
    <row r="44" spans="1:4" ht="15" x14ac:dyDescent="0.2">
      <c r="A44" s="6" t="s">
        <v>46</v>
      </c>
      <c r="B44" s="182">
        <v>2</v>
      </c>
      <c r="C44" s="2">
        <v>2</v>
      </c>
      <c r="D44" s="2" t="s">
        <v>12</v>
      </c>
    </row>
    <row r="45" spans="1:4" ht="15" x14ac:dyDescent="0.2">
      <c r="A45" s="6" t="s">
        <v>47</v>
      </c>
      <c r="B45" s="182">
        <v>17</v>
      </c>
      <c r="C45" s="2">
        <v>10</v>
      </c>
      <c r="D45" s="2">
        <v>7</v>
      </c>
    </row>
  </sheetData>
  <mergeCells count="4">
    <mergeCell ref="A3:D3"/>
    <mergeCell ref="C4:D4"/>
    <mergeCell ref="A2:D2"/>
    <mergeCell ref="A1:D1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45"/>
  <sheetViews>
    <sheetView showGridLines="0" workbookViewId="0">
      <selection activeCell="G16" sqref="G16"/>
    </sheetView>
  </sheetViews>
  <sheetFormatPr baseColWidth="10" defaultColWidth="11.42578125" defaultRowHeight="12.75" x14ac:dyDescent="0.2"/>
  <cols>
    <col min="1" max="1" width="51.7109375" style="3" customWidth="1"/>
    <col min="2" max="2" width="6.140625" style="9" customWidth="1"/>
    <col min="3" max="3" width="20.28515625" style="9" customWidth="1"/>
    <col min="4" max="4" width="21.5703125" style="9" customWidth="1"/>
    <col min="5" max="16384" width="11.42578125" style="1"/>
  </cols>
  <sheetData>
    <row r="1" spans="1:4" x14ac:dyDescent="0.2">
      <c r="A1" s="212" t="s">
        <v>305</v>
      </c>
      <c r="B1" s="212"/>
      <c r="C1" s="212"/>
      <c r="D1" s="152"/>
    </row>
    <row r="2" spans="1:4" x14ac:dyDescent="0.2">
      <c r="A2" s="149" t="s">
        <v>1</v>
      </c>
      <c r="B2" s="152"/>
      <c r="C2" s="152"/>
      <c r="D2" s="152"/>
    </row>
    <row r="3" spans="1:4" x14ac:dyDescent="0.2">
      <c r="A3" s="208" t="s">
        <v>355</v>
      </c>
      <c r="B3" s="208"/>
      <c r="C3" s="208"/>
      <c r="D3" s="208"/>
    </row>
    <row r="4" spans="1:4" ht="15" customHeight="1" x14ac:dyDescent="0.2">
      <c r="A4" s="210"/>
      <c r="B4" s="221" t="s">
        <v>3</v>
      </c>
      <c r="C4" s="211" t="s">
        <v>304</v>
      </c>
      <c r="D4" s="211"/>
    </row>
    <row r="5" spans="1:4" ht="15" x14ac:dyDescent="0.2">
      <c r="A5" s="210"/>
      <c r="B5" s="221"/>
      <c r="C5" s="141" t="s">
        <v>6</v>
      </c>
      <c r="D5" s="141" t="s">
        <v>7</v>
      </c>
    </row>
    <row r="6" spans="1:4" ht="15" customHeight="1" x14ac:dyDescent="0.2">
      <c r="A6" s="139" t="s">
        <v>3</v>
      </c>
      <c r="B6" s="176">
        <v>1528</v>
      </c>
      <c r="C6" s="141">
        <v>412</v>
      </c>
      <c r="D6" s="141">
        <v>1116</v>
      </c>
    </row>
    <row r="7" spans="1:4" ht="15" x14ac:dyDescent="0.2">
      <c r="A7" s="139" t="s">
        <v>8</v>
      </c>
      <c r="B7" s="176">
        <v>6</v>
      </c>
      <c r="C7" s="141" t="s">
        <v>12</v>
      </c>
      <c r="D7" s="141">
        <v>6</v>
      </c>
    </row>
    <row r="8" spans="1:4" ht="15" x14ac:dyDescent="0.2">
      <c r="A8" s="139" t="s">
        <v>9</v>
      </c>
      <c r="B8" s="177">
        <v>6</v>
      </c>
      <c r="C8" s="146" t="s">
        <v>12</v>
      </c>
      <c r="D8" s="146">
        <v>6</v>
      </c>
    </row>
    <row r="9" spans="1:4" ht="15" x14ac:dyDescent="0.2">
      <c r="A9" s="139" t="s">
        <v>10</v>
      </c>
      <c r="B9" s="176">
        <v>608</v>
      </c>
      <c r="C9" s="141">
        <v>86</v>
      </c>
      <c r="D9" s="141">
        <v>522</v>
      </c>
    </row>
    <row r="10" spans="1:4" ht="15" x14ac:dyDescent="0.2">
      <c r="A10" s="139" t="s">
        <v>11</v>
      </c>
      <c r="B10" s="177" t="s">
        <v>12</v>
      </c>
      <c r="C10" s="146" t="s">
        <v>12</v>
      </c>
      <c r="D10" s="146" t="s">
        <v>12</v>
      </c>
    </row>
    <row r="11" spans="1:4" ht="15" x14ac:dyDescent="0.2">
      <c r="A11" s="139" t="s">
        <v>13</v>
      </c>
      <c r="B11" s="177">
        <v>31</v>
      </c>
      <c r="C11" s="146">
        <v>5</v>
      </c>
      <c r="D11" s="146">
        <v>26</v>
      </c>
    </row>
    <row r="12" spans="1:4" ht="15" x14ac:dyDescent="0.2">
      <c r="A12" s="139" t="s">
        <v>14</v>
      </c>
      <c r="B12" s="177">
        <v>10</v>
      </c>
      <c r="C12" s="146">
        <v>7</v>
      </c>
      <c r="D12" s="146">
        <v>3</v>
      </c>
    </row>
    <row r="13" spans="1:4" ht="15" x14ac:dyDescent="0.2">
      <c r="A13" s="139" t="s">
        <v>15</v>
      </c>
      <c r="B13" s="177">
        <v>47</v>
      </c>
      <c r="C13" s="146">
        <v>6</v>
      </c>
      <c r="D13" s="146">
        <v>41</v>
      </c>
    </row>
    <row r="14" spans="1:4" ht="15" x14ac:dyDescent="0.2">
      <c r="A14" s="139" t="s">
        <v>16</v>
      </c>
      <c r="B14" s="177">
        <v>29</v>
      </c>
      <c r="C14" s="146">
        <v>12</v>
      </c>
      <c r="D14" s="146">
        <v>17</v>
      </c>
    </row>
    <row r="15" spans="1:4" ht="15" x14ac:dyDescent="0.2">
      <c r="A15" s="139" t="s">
        <v>17</v>
      </c>
      <c r="B15" s="177">
        <v>29</v>
      </c>
      <c r="C15" s="146">
        <v>3</v>
      </c>
      <c r="D15" s="146">
        <v>26</v>
      </c>
    </row>
    <row r="16" spans="1:4" ht="15" x14ac:dyDescent="0.2">
      <c r="A16" s="139" t="s">
        <v>18</v>
      </c>
      <c r="B16" s="177">
        <v>81</v>
      </c>
      <c r="C16" s="146">
        <v>9</v>
      </c>
      <c r="D16" s="146">
        <v>72</v>
      </c>
    </row>
    <row r="17" spans="1:4" ht="15" x14ac:dyDescent="0.2">
      <c r="A17" s="139" t="s">
        <v>19</v>
      </c>
      <c r="B17" s="177">
        <v>47</v>
      </c>
      <c r="C17" s="146">
        <v>9</v>
      </c>
      <c r="D17" s="146">
        <v>38</v>
      </c>
    </row>
    <row r="18" spans="1:4" ht="15" x14ac:dyDescent="0.2">
      <c r="A18" s="139" t="s">
        <v>20</v>
      </c>
      <c r="B18" s="177">
        <v>11</v>
      </c>
      <c r="C18" s="146" t="s">
        <v>12</v>
      </c>
      <c r="D18" s="146">
        <v>11</v>
      </c>
    </row>
    <row r="19" spans="1:4" ht="15" x14ac:dyDescent="0.2">
      <c r="A19" s="139" t="s">
        <v>21</v>
      </c>
      <c r="B19" s="177">
        <v>145</v>
      </c>
      <c r="C19" s="146">
        <v>17</v>
      </c>
      <c r="D19" s="146">
        <v>128</v>
      </c>
    </row>
    <row r="20" spans="1:4" ht="15" x14ac:dyDescent="0.2">
      <c r="A20" s="139" t="s">
        <v>22</v>
      </c>
      <c r="B20" s="177">
        <v>28</v>
      </c>
      <c r="C20" s="146">
        <v>2</v>
      </c>
      <c r="D20" s="146">
        <v>26</v>
      </c>
    </row>
    <row r="21" spans="1:4" ht="15" x14ac:dyDescent="0.2">
      <c r="A21" s="139" t="s">
        <v>23</v>
      </c>
      <c r="B21" s="177">
        <v>23</v>
      </c>
      <c r="C21" s="146">
        <v>6</v>
      </c>
      <c r="D21" s="146">
        <v>17</v>
      </c>
    </row>
    <row r="22" spans="1:4" ht="15" x14ac:dyDescent="0.2">
      <c r="A22" s="139" t="s">
        <v>24</v>
      </c>
      <c r="B22" s="177">
        <v>27</v>
      </c>
      <c r="C22" s="146">
        <v>4</v>
      </c>
      <c r="D22" s="146">
        <v>23</v>
      </c>
    </row>
    <row r="23" spans="1:4" ht="15" x14ac:dyDescent="0.2">
      <c r="A23" s="139" t="s">
        <v>25</v>
      </c>
      <c r="B23" s="177">
        <v>100</v>
      </c>
      <c r="C23" s="146">
        <v>6</v>
      </c>
      <c r="D23" s="146">
        <v>94</v>
      </c>
    </row>
    <row r="24" spans="1:4" ht="15" x14ac:dyDescent="0.2">
      <c r="A24" s="139" t="s">
        <v>26</v>
      </c>
      <c r="B24" s="176">
        <v>914</v>
      </c>
      <c r="C24" s="141">
        <v>326</v>
      </c>
      <c r="D24" s="141">
        <v>588</v>
      </c>
    </row>
    <row r="25" spans="1:4" ht="15" x14ac:dyDescent="0.2">
      <c r="A25" s="139" t="s">
        <v>27</v>
      </c>
      <c r="B25" s="177">
        <v>248</v>
      </c>
      <c r="C25" s="146">
        <v>82</v>
      </c>
      <c r="D25" s="146">
        <v>166</v>
      </c>
    </row>
    <row r="26" spans="1:4" ht="15" x14ac:dyDescent="0.2">
      <c r="A26" s="139" t="s">
        <v>28</v>
      </c>
      <c r="B26" s="177">
        <v>75</v>
      </c>
      <c r="C26" s="146">
        <v>7</v>
      </c>
      <c r="D26" s="146">
        <v>68</v>
      </c>
    </row>
    <row r="27" spans="1:4" ht="15" x14ac:dyDescent="0.2">
      <c r="A27" s="139" t="s">
        <v>29</v>
      </c>
      <c r="B27" s="177">
        <v>49</v>
      </c>
      <c r="C27" s="146">
        <v>30</v>
      </c>
      <c r="D27" s="146">
        <v>19</v>
      </c>
    </row>
    <row r="28" spans="1:4" ht="15" x14ac:dyDescent="0.2">
      <c r="A28" s="139" t="s">
        <v>30</v>
      </c>
      <c r="B28" s="177">
        <v>9</v>
      </c>
      <c r="C28" s="146">
        <v>3</v>
      </c>
      <c r="D28" s="146">
        <v>6</v>
      </c>
    </row>
    <row r="29" spans="1:4" ht="15" x14ac:dyDescent="0.2">
      <c r="A29" s="139" t="s">
        <v>31</v>
      </c>
      <c r="B29" s="177">
        <v>4</v>
      </c>
      <c r="C29" s="146">
        <v>1</v>
      </c>
      <c r="D29" s="146">
        <v>3</v>
      </c>
    </row>
    <row r="30" spans="1:4" ht="15" x14ac:dyDescent="0.2">
      <c r="A30" s="139" t="s">
        <v>32</v>
      </c>
      <c r="B30" s="177">
        <v>33</v>
      </c>
      <c r="C30" s="146">
        <v>2</v>
      </c>
      <c r="D30" s="146">
        <v>31</v>
      </c>
    </row>
    <row r="31" spans="1:4" ht="15" x14ac:dyDescent="0.2">
      <c r="A31" s="139" t="s">
        <v>33</v>
      </c>
      <c r="B31" s="177">
        <v>70</v>
      </c>
      <c r="C31" s="146">
        <v>16</v>
      </c>
      <c r="D31" s="146">
        <v>54</v>
      </c>
    </row>
    <row r="32" spans="1:4" ht="15" x14ac:dyDescent="0.2">
      <c r="A32" s="139" t="s">
        <v>34</v>
      </c>
      <c r="B32" s="177">
        <v>8</v>
      </c>
      <c r="C32" s="146">
        <v>2</v>
      </c>
      <c r="D32" s="146">
        <v>6</v>
      </c>
    </row>
    <row r="33" spans="1:4" ht="15" x14ac:dyDescent="0.2">
      <c r="A33" s="139" t="s">
        <v>35</v>
      </c>
      <c r="B33" s="177">
        <v>16</v>
      </c>
      <c r="C33" s="146">
        <v>8</v>
      </c>
      <c r="D33" s="146">
        <v>8</v>
      </c>
    </row>
    <row r="34" spans="1:4" ht="15" x14ac:dyDescent="0.2">
      <c r="A34" s="139" t="s">
        <v>36</v>
      </c>
      <c r="B34" s="177">
        <v>27</v>
      </c>
      <c r="C34" s="146">
        <v>6</v>
      </c>
      <c r="D34" s="146">
        <v>21</v>
      </c>
    </row>
    <row r="35" spans="1:4" ht="15" x14ac:dyDescent="0.2">
      <c r="A35" s="139" t="s">
        <v>37</v>
      </c>
      <c r="B35" s="177">
        <v>53</v>
      </c>
      <c r="C35" s="146">
        <v>10</v>
      </c>
      <c r="D35" s="146">
        <v>43</v>
      </c>
    </row>
    <row r="36" spans="1:4" ht="15" x14ac:dyDescent="0.2">
      <c r="A36" s="139" t="s">
        <v>38</v>
      </c>
      <c r="B36" s="177">
        <v>12</v>
      </c>
      <c r="C36" s="146">
        <v>2</v>
      </c>
      <c r="D36" s="146">
        <v>10</v>
      </c>
    </row>
    <row r="37" spans="1:4" ht="15" x14ac:dyDescent="0.2">
      <c r="A37" s="139" t="s">
        <v>39</v>
      </c>
      <c r="B37" s="177">
        <v>36</v>
      </c>
      <c r="C37" s="146">
        <v>9</v>
      </c>
      <c r="D37" s="146">
        <v>27</v>
      </c>
    </row>
    <row r="38" spans="1:4" ht="15" x14ac:dyDescent="0.2">
      <c r="A38" s="139" t="s">
        <v>40</v>
      </c>
      <c r="B38" s="177">
        <v>27</v>
      </c>
      <c r="C38" s="146">
        <v>9</v>
      </c>
      <c r="D38" s="146">
        <v>18</v>
      </c>
    </row>
    <row r="39" spans="1:4" ht="15" x14ac:dyDescent="0.2">
      <c r="A39" s="139" t="s">
        <v>41</v>
      </c>
      <c r="B39" s="177">
        <v>60</v>
      </c>
      <c r="C39" s="146">
        <v>19</v>
      </c>
      <c r="D39" s="146">
        <v>41</v>
      </c>
    </row>
    <row r="40" spans="1:4" ht="15" x14ac:dyDescent="0.2">
      <c r="A40" s="139" t="s">
        <v>42</v>
      </c>
      <c r="B40" s="177">
        <v>94</v>
      </c>
      <c r="C40" s="146">
        <v>60</v>
      </c>
      <c r="D40" s="146">
        <v>34</v>
      </c>
    </row>
    <row r="41" spans="1:4" ht="15" x14ac:dyDescent="0.2">
      <c r="A41" s="139" t="s">
        <v>43</v>
      </c>
      <c r="B41" s="177">
        <v>34</v>
      </c>
      <c r="C41" s="146">
        <v>26</v>
      </c>
      <c r="D41" s="146">
        <v>8</v>
      </c>
    </row>
    <row r="42" spans="1:4" ht="15" x14ac:dyDescent="0.2">
      <c r="A42" s="139" t="s">
        <v>44</v>
      </c>
      <c r="B42" s="177">
        <v>11</v>
      </c>
      <c r="C42" s="146">
        <v>3</v>
      </c>
      <c r="D42" s="146">
        <v>8</v>
      </c>
    </row>
    <row r="43" spans="1:4" ht="15" x14ac:dyDescent="0.2">
      <c r="A43" s="139" t="s">
        <v>45</v>
      </c>
      <c r="B43" s="177">
        <v>33</v>
      </c>
      <c r="C43" s="146">
        <v>22</v>
      </c>
      <c r="D43" s="146">
        <v>11</v>
      </c>
    </row>
    <row r="44" spans="1:4" ht="15" x14ac:dyDescent="0.2">
      <c r="A44" s="139" t="s">
        <v>46</v>
      </c>
      <c r="B44" s="177" t="s">
        <v>12</v>
      </c>
      <c r="C44" s="146" t="s">
        <v>12</v>
      </c>
      <c r="D44" s="146" t="s">
        <v>12</v>
      </c>
    </row>
    <row r="45" spans="1:4" ht="15" x14ac:dyDescent="0.2">
      <c r="A45" s="139" t="s">
        <v>47</v>
      </c>
      <c r="B45" s="177">
        <v>15</v>
      </c>
      <c r="C45" s="146">
        <v>9</v>
      </c>
      <c r="D45" s="146">
        <v>6</v>
      </c>
    </row>
  </sheetData>
  <mergeCells count="5">
    <mergeCell ref="A1:C1"/>
    <mergeCell ref="A3:D3"/>
    <mergeCell ref="A4:A5"/>
    <mergeCell ref="B4:B5"/>
    <mergeCell ref="C4:D4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45"/>
  <sheetViews>
    <sheetView showGridLines="0" workbookViewId="0">
      <selection activeCell="G35" sqref="G35"/>
    </sheetView>
  </sheetViews>
  <sheetFormatPr baseColWidth="10" defaultColWidth="11.42578125" defaultRowHeight="12.75" x14ac:dyDescent="0.2"/>
  <cols>
    <col min="1" max="1" width="51.7109375" style="3" customWidth="1"/>
    <col min="2" max="2" width="6.140625" style="1" customWidth="1"/>
    <col min="3" max="3" width="20.28515625" style="1" customWidth="1"/>
    <col min="4" max="4" width="21.5703125" style="1" customWidth="1"/>
    <col min="5" max="16384" width="11.42578125" style="1"/>
  </cols>
  <sheetData>
    <row r="1" spans="1:4" x14ac:dyDescent="0.2">
      <c r="A1" s="212" t="s">
        <v>306</v>
      </c>
      <c r="B1" s="212"/>
      <c r="C1" s="212"/>
      <c r="D1" s="148"/>
    </row>
    <row r="2" spans="1:4" x14ac:dyDescent="0.2">
      <c r="A2" s="149" t="s">
        <v>1</v>
      </c>
      <c r="B2" s="148"/>
      <c r="C2" s="148"/>
      <c r="D2" s="148"/>
    </row>
    <row r="3" spans="1:4" x14ac:dyDescent="0.2">
      <c r="A3" s="208" t="s">
        <v>356</v>
      </c>
      <c r="B3" s="208"/>
      <c r="C3" s="208"/>
      <c r="D3" s="208"/>
    </row>
    <row r="4" spans="1:4" ht="15" customHeight="1" x14ac:dyDescent="0.2">
      <c r="A4" s="210"/>
      <c r="B4" s="217" t="s">
        <v>3</v>
      </c>
      <c r="C4" s="211" t="s">
        <v>304</v>
      </c>
      <c r="D4" s="211"/>
    </row>
    <row r="5" spans="1:4" ht="15" x14ac:dyDescent="0.2">
      <c r="A5" s="210"/>
      <c r="B5" s="217"/>
      <c r="C5" s="141" t="s">
        <v>6</v>
      </c>
      <c r="D5" s="141" t="s">
        <v>7</v>
      </c>
    </row>
    <row r="6" spans="1:4" ht="15" customHeight="1" x14ac:dyDescent="0.2">
      <c r="A6" s="139" t="s">
        <v>3</v>
      </c>
      <c r="B6" s="176">
        <v>344</v>
      </c>
      <c r="C6" s="141">
        <v>253</v>
      </c>
      <c r="D6" s="141">
        <v>91</v>
      </c>
    </row>
    <row r="7" spans="1:4" ht="15" x14ac:dyDescent="0.2">
      <c r="A7" s="139" t="s">
        <v>8</v>
      </c>
      <c r="B7" s="176">
        <v>1</v>
      </c>
      <c r="C7" s="141">
        <v>1</v>
      </c>
      <c r="D7" s="141" t="s">
        <v>12</v>
      </c>
    </row>
    <row r="8" spans="1:4" ht="15" x14ac:dyDescent="0.2">
      <c r="A8" s="139" t="s">
        <v>9</v>
      </c>
      <c r="B8" s="177">
        <v>1</v>
      </c>
      <c r="C8" s="146">
        <v>1</v>
      </c>
      <c r="D8" s="146" t="s">
        <v>12</v>
      </c>
    </row>
    <row r="9" spans="1:4" ht="15" x14ac:dyDescent="0.2">
      <c r="A9" s="139" t="s">
        <v>10</v>
      </c>
      <c r="B9" s="176">
        <v>46</v>
      </c>
      <c r="C9" s="141">
        <v>23</v>
      </c>
      <c r="D9" s="141">
        <v>23</v>
      </c>
    </row>
    <row r="10" spans="1:4" ht="15" x14ac:dyDescent="0.2">
      <c r="A10" s="139" t="s">
        <v>11</v>
      </c>
      <c r="B10" s="177" t="s">
        <v>12</v>
      </c>
      <c r="C10" s="146" t="s">
        <v>12</v>
      </c>
      <c r="D10" s="146" t="s">
        <v>12</v>
      </c>
    </row>
    <row r="11" spans="1:4" ht="15" x14ac:dyDescent="0.2">
      <c r="A11" s="139" t="s">
        <v>13</v>
      </c>
      <c r="B11" s="177" t="s">
        <v>12</v>
      </c>
      <c r="C11" s="146" t="s">
        <v>12</v>
      </c>
      <c r="D11" s="146" t="s">
        <v>12</v>
      </c>
    </row>
    <row r="12" spans="1:4" ht="15" x14ac:dyDescent="0.2">
      <c r="A12" s="139" t="s">
        <v>14</v>
      </c>
      <c r="B12" s="177" t="s">
        <v>12</v>
      </c>
      <c r="C12" s="146" t="s">
        <v>12</v>
      </c>
      <c r="D12" s="146" t="s">
        <v>12</v>
      </c>
    </row>
    <row r="13" spans="1:4" ht="15" x14ac:dyDescent="0.2">
      <c r="A13" s="139" t="s">
        <v>15</v>
      </c>
      <c r="B13" s="177">
        <v>5</v>
      </c>
      <c r="C13" s="146">
        <v>5</v>
      </c>
      <c r="D13" s="146" t="s">
        <v>12</v>
      </c>
    </row>
    <row r="14" spans="1:4" ht="15" x14ac:dyDescent="0.2">
      <c r="A14" s="139" t="s">
        <v>16</v>
      </c>
      <c r="B14" s="177" t="s">
        <v>12</v>
      </c>
      <c r="C14" s="146" t="s">
        <v>12</v>
      </c>
      <c r="D14" s="146" t="s">
        <v>12</v>
      </c>
    </row>
    <row r="15" spans="1:4" ht="15" x14ac:dyDescent="0.2">
      <c r="A15" s="139" t="s">
        <v>17</v>
      </c>
      <c r="B15" s="177">
        <v>4</v>
      </c>
      <c r="C15" s="146">
        <v>3</v>
      </c>
      <c r="D15" s="146">
        <v>1</v>
      </c>
    </row>
    <row r="16" spans="1:4" ht="15" x14ac:dyDescent="0.2">
      <c r="A16" s="139" t="s">
        <v>18</v>
      </c>
      <c r="B16" s="177">
        <v>4</v>
      </c>
      <c r="C16" s="146">
        <v>2</v>
      </c>
      <c r="D16" s="146">
        <v>2</v>
      </c>
    </row>
    <row r="17" spans="1:4" ht="15" x14ac:dyDescent="0.2">
      <c r="A17" s="139" t="s">
        <v>19</v>
      </c>
      <c r="B17" s="177">
        <v>8</v>
      </c>
      <c r="C17" s="146">
        <v>4</v>
      </c>
      <c r="D17" s="146">
        <v>4</v>
      </c>
    </row>
    <row r="18" spans="1:4" ht="15" x14ac:dyDescent="0.2">
      <c r="A18" s="139" t="s">
        <v>20</v>
      </c>
      <c r="B18" s="177">
        <v>2</v>
      </c>
      <c r="C18" s="146" t="s">
        <v>12</v>
      </c>
      <c r="D18" s="146">
        <v>2</v>
      </c>
    </row>
    <row r="19" spans="1:4" ht="15" x14ac:dyDescent="0.2">
      <c r="A19" s="139" t="s">
        <v>21</v>
      </c>
      <c r="B19" s="177">
        <v>15</v>
      </c>
      <c r="C19" s="146">
        <v>6</v>
      </c>
      <c r="D19" s="146">
        <v>9</v>
      </c>
    </row>
    <row r="20" spans="1:4" ht="15" x14ac:dyDescent="0.2">
      <c r="A20" s="139" t="s">
        <v>22</v>
      </c>
      <c r="B20" s="177">
        <v>3</v>
      </c>
      <c r="C20" s="146">
        <v>2</v>
      </c>
      <c r="D20" s="146">
        <v>1</v>
      </c>
    </row>
    <row r="21" spans="1:4" ht="15" x14ac:dyDescent="0.2">
      <c r="A21" s="139" t="s">
        <v>23</v>
      </c>
      <c r="B21" s="177">
        <v>2</v>
      </c>
      <c r="C21" s="146" t="s">
        <v>12</v>
      </c>
      <c r="D21" s="146">
        <v>2</v>
      </c>
    </row>
    <row r="22" spans="1:4" ht="15" x14ac:dyDescent="0.2">
      <c r="A22" s="139" t="s">
        <v>24</v>
      </c>
      <c r="B22" s="177" t="s">
        <v>12</v>
      </c>
      <c r="C22" s="146" t="s">
        <v>12</v>
      </c>
      <c r="D22" s="146" t="s">
        <v>12</v>
      </c>
    </row>
    <row r="23" spans="1:4" ht="15" x14ac:dyDescent="0.2">
      <c r="A23" s="139" t="s">
        <v>25</v>
      </c>
      <c r="B23" s="177">
        <v>3</v>
      </c>
      <c r="C23" s="146">
        <v>1</v>
      </c>
      <c r="D23" s="146">
        <v>2</v>
      </c>
    </row>
    <row r="24" spans="1:4" ht="15" x14ac:dyDescent="0.2">
      <c r="A24" s="139" t="s">
        <v>26</v>
      </c>
      <c r="B24" s="176">
        <v>297</v>
      </c>
      <c r="C24" s="141">
        <v>229</v>
      </c>
      <c r="D24" s="141">
        <v>68</v>
      </c>
    </row>
    <row r="25" spans="1:4" ht="15" x14ac:dyDescent="0.2">
      <c r="A25" s="139" t="s">
        <v>27</v>
      </c>
      <c r="B25" s="177">
        <v>62</v>
      </c>
      <c r="C25" s="146">
        <v>53</v>
      </c>
      <c r="D25" s="146">
        <v>9</v>
      </c>
    </row>
    <row r="26" spans="1:4" ht="15" x14ac:dyDescent="0.2">
      <c r="A26" s="139" t="s">
        <v>28</v>
      </c>
      <c r="B26" s="177">
        <v>5</v>
      </c>
      <c r="C26" s="146">
        <v>3</v>
      </c>
      <c r="D26" s="146">
        <v>2</v>
      </c>
    </row>
    <row r="27" spans="1:4" ht="15" x14ac:dyDescent="0.2">
      <c r="A27" s="139" t="s">
        <v>29</v>
      </c>
      <c r="B27" s="177">
        <v>12</v>
      </c>
      <c r="C27" s="146">
        <v>11</v>
      </c>
      <c r="D27" s="146">
        <v>1</v>
      </c>
    </row>
    <row r="28" spans="1:4" ht="15" x14ac:dyDescent="0.2">
      <c r="A28" s="139" t="s">
        <v>30</v>
      </c>
      <c r="B28" s="177">
        <v>1</v>
      </c>
      <c r="C28" s="146">
        <v>1</v>
      </c>
      <c r="D28" s="146" t="s">
        <v>12</v>
      </c>
    </row>
    <row r="29" spans="1:4" ht="15" x14ac:dyDescent="0.2">
      <c r="A29" s="139" t="s">
        <v>31</v>
      </c>
      <c r="B29" s="177" t="s">
        <v>12</v>
      </c>
      <c r="C29" s="146" t="s">
        <v>12</v>
      </c>
      <c r="D29" s="146" t="s">
        <v>12</v>
      </c>
    </row>
    <row r="30" spans="1:4" ht="15" x14ac:dyDescent="0.2">
      <c r="A30" s="139" t="s">
        <v>32</v>
      </c>
      <c r="B30" s="177">
        <v>9</v>
      </c>
      <c r="C30" s="146">
        <v>2</v>
      </c>
      <c r="D30" s="146">
        <v>7</v>
      </c>
    </row>
    <row r="31" spans="1:4" ht="15" x14ac:dyDescent="0.2">
      <c r="A31" s="139" t="s">
        <v>33</v>
      </c>
      <c r="B31" s="177">
        <v>14</v>
      </c>
      <c r="C31" s="146">
        <v>9</v>
      </c>
      <c r="D31" s="146">
        <v>5</v>
      </c>
    </row>
    <row r="32" spans="1:4" ht="15" x14ac:dyDescent="0.2">
      <c r="A32" s="139" t="s">
        <v>34</v>
      </c>
      <c r="B32" s="177">
        <v>2</v>
      </c>
      <c r="C32" s="146">
        <v>2</v>
      </c>
      <c r="D32" s="146" t="s">
        <v>12</v>
      </c>
    </row>
    <row r="33" spans="1:4" ht="15" x14ac:dyDescent="0.2">
      <c r="A33" s="139" t="s">
        <v>35</v>
      </c>
      <c r="B33" s="177">
        <v>6</v>
      </c>
      <c r="C33" s="146">
        <v>3</v>
      </c>
      <c r="D33" s="146">
        <v>3</v>
      </c>
    </row>
    <row r="34" spans="1:4" ht="15" x14ac:dyDescent="0.2">
      <c r="A34" s="139" t="s">
        <v>36</v>
      </c>
      <c r="B34" s="177">
        <v>6</v>
      </c>
      <c r="C34" s="146">
        <v>2</v>
      </c>
      <c r="D34" s="146">
        <v>4</v>
      </c>
    </row>
    <row r="35" spans="1:4" ht="15" x14ac:dyDescent="0.2">
      <c r="A35" s="139" t="s">
        <v>37</v>
      </c>
      <c r="B35" s="177">
        <v>5</v>
      </c>
      <c r="C35" s="146">
        <v>1</v>
      </c>
      <c r="D35" s="146">
        <v>4</v>
      </c>
    </row>
    <row r="36" spans="1:4" ht="15" x14ac:dyDescent="0.2">
      <c r="A36" s="139" t="s">
        <v>38</v>
      </c>
      <c r="B36" s="177">
        <v>5</v>
      </c>
      <c r="C36" s="146">
        <v>3</v>
      </c>
      <c r="D36" s="146">
        <v>2</v>
      </c>
    </row>
    <row r="37" spans="1:4" ht="15" x14ac:dyDescent="0.2">
      <c r="A37" s="139" t="s">
        <v>39</v>
      </c>
      <c r="B37" s="177">
        <v>6</v>
      </c>
      <c r="C37" s="146">
        <v>4</v>
      </c>
      <c r="D37" s="146">
        <v>2</v>
      </c>
    </row>
    <row r="38" spans="1:4" ht="15" x14ac:dyDescent="0.2">
      <c r="A38" s="139" t="s">
        <v>40</v>
      </c>
      <c r="B38" s="177">
        <v>14</v>
      </c>
      <c r="C38" s="146">
        <v>13</v>
      </c>
      <c r="D38" s="146">
        <v>1</v>
      </c>
    </row>
    <row r="39" spans="1:4" ht="15" x14ac:dyDescent="0.2">
      <c r="A39" s="139" t="s">
        <v>41</v>
      </c>
      <c r="B39" s="177">
        <v>34</v>
      </c>
      <c r="C39" s="146">
        <v>26</v>
      </c>
      <c r="D39" s="146">
        <v>8</v>
      </c>
    </row>
    <row r="40" spans="1:4" ht="15" x14ac:dyDescent="0.2">
      <c r="A40" s="139" t="s">
        <v>42</v>
      </c>
      <c r="B40" s="177">
        <v>73</v>
      </c>
      <c r="C40" s="146">
        <v>62</v>
      </c>
      <c r="D40" s="146">
        <v>11</v>
      </c>
    </row>
    <row r="41" spans="1:4" ht="15" x14ac:dyDescent="0.2">
      <c r="A41" s="139" t="s">
        <v>43</v>
      </c>
      <c r="B41" s="177">
        <v>30</v>
      </c>
      <c r="C41" s="146">
        <v>24</v>
      </c>
      <c r="D41" s="146">
        <v>6</v>
      </c>
    </row>
    <row r="42" spans="1:4" ht="15" x14ac:dyDescent="0.2">
      <c r="A42" s="139" t="s">
        <v>44</v>
      </c>
      <c r="B42" s="177">
        <v>5</v>
      </c>
      <c r="C42" s="146">
        <v>3</v>
      </c>
      <c r="D42" s="146">
        <v>2</v>
      </c>
    </row>
    <row r="43" spans="1:4" ht="15" x14ac:dyDescent="0.2">
      <c r="A43" s="139" t="s">
        <v>45</v>
      </c>
      <c r="B43" s="177">
        <v>7</v>
      </c>
      <c r="C43" s="146">
        <v>6</v>
      </c>
      <c r="D43" s="146">
        <v>1</v>
      </c>
    </row>
    <row r="44" spans="1:4" ht="15" x14ac:dyDescent="0.2">
      <c r="A44" s="139" t="s">
        <v>46</v>
      </c>
      <c r="B44" s="177" t="s">
        <v>12</v>
      </c>
      <c r="C44" s="146" t="s">
        <v>12</v>
      </c>
      <c r="D44" s="146" t="s">
        <v>12</v>
      </c>
    </row>
    <row r="45" spans="1:4" ht="15" x14ac:dyDescent="0.2">
      <c r="A45" s="139" t="s">
        <v>47</v>
      </c>
      <c r="B45" s="177">
        <v>1</v>
      </c>
      <c r="C45" s="146">
        <v>1</v>
      </c>
      <c r="D45" s="146" t="s">
        <v>12</v>
      </c>
    </row>
  </sheetData>
  <mergeCells count="5">
    <mergeCell ref="A1:C1"/>
    <mergeCell ref="A3:D3"/>
    <mergeCell ref="A4:A5"/>
    <mergeCell ref="B4:B5"/>
    <mergeCell ref="C4:D4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45"/>
  <sheetViews>
    <sheetView showGridLines="0" workbookViewId="0">
      <selection activeCell="H37" sqref="H37"/>
    </sheetView>
  </sheetViews>
  <sheetFormatPr baseColWidth="10" defaultColWidth="11.42578125" defaultRowHeight="12.75" x14ac:dyDescent="0.2"/>
  <cols>
    <col min="1" max="1" width="51.7109375" style="3" customWidth="1"/>
    <col min="2" max="2" width="6.140625" style="1" customWidth="1"/>
    <col min="3" max="3" width="20.28515625" style="1" customWidth="1"/>
    <col min="4" max="4" width="21.5703125" style="1" customWidth="1"/>
    <col min="5" max="16384" width="11.42578125" style="1"/>
  </cols>
  <sheetData>
    <row r="1" spans="1:4" x14ac:dyDescent="0.2">
      <c r="A1" s="212" t="s">
        <v>307</v>
      </c>
      <c r="B1" s="212"/>
      <c r="C1" s="212"/>
      <c r="D1" s="148"/>
    </row>
    <row r="2" spans="1:4" ht="15" x14ac:dyDescent="0.25">
      <c r="A2" s="212" t="s">
        <v>1</v>
      </c>
      <c r="B2" s="207"/>
      <c r="C2" s="207"/>
      <c r="D2" s="207"/>
    </row>
    <row r="3" spans="1:4" x14ac:dyDescent="0.2">
      <c r="A3" s="208" t="s">
        <v>357</v>
      </c>
      <c r="B3" s="208"/>
      <c r="C3" s="208"/>
      <c r="D3" s="208"/>
    </row>
    <row r="4" spans="1:4" ht="15" customHeight="1" x14ac:dyDescent="0.2">
      <c r="A4" s="210"/>
      <c r="B4" s="217" t="s">
        <v>3</v>
      </c>
      <c r="C4" s="211" t="s">
        <v>304</v>
      </c>
      <c r="D4" s="211"/>
    </row>
    <row r="5" spans="1:4" ht="15" x14ac:dyDescent="0.2">
      <c r="A5" s="210"/>
      <c r="B5" s="217"/>
      <c r="C5" s="141" t="s">
        <v>6</v>
      </c>
      <c r="D5" s="141" t="s">
        <v>7</v>
      </c>
    </row>
    <row r="6" spans="1:4" ht="15" customHeight="1" x14ac:dyDescent="0.2">
      <c r="A6" s="139" t="s">
        <v>3</v>
      </c>
      <c r="B6" s="176">
        <v>131</v>
      </c>
      <c r="C6" s="141">
        <v>113</v>
      </c>
      <c r="D6" s="141">
        <v>18</v>
      </c>
    </row>
    <row r="7" spans="1:4" ht="15" x14ac:dyDescent="0.2">
      <c r="A7" s="139" t="s">
        <v>8</v>
      </c>
      <c r="B7" s="176">
        <v>1</v>
      </c>
      <c r="C7" s="141">
        <v>1</v>
      </c>
      <c r="D7" s="141" t="s">
        <v>12</v>
      </c>
    </row>
    <row r="8" spans="1:4" ht="15" x14ac:dyDescent="0.2">
      <c r="A8" s="139" t="s">
        <v>9</v>
      </c>
      <c r="B8" s="177">
        <v>1</v>
      </c>
      <c r="C8" s="146">
        <v>1</v>
      </c>
      <c r="D8" s="146" t="s">
        <v>12</v>
      </c>
    </row>
    <row r="9" spans="1:4" ht="15" x14ac:dyDescent="0.2">
      <c r="A9" s="139" t="s">
        <v>10</v>
      </c>
      <c r="B9" s="176">
        <v>17</v>
      </c>
      <c r="C9" s="141">
        <v>13</v>
      </c>
      <c r="D9" s="141">
        <v>4</v>
      </c>
    </row>
    <row r="10" spans="1:4" ht="15" x14ac:dyDescent="0.2">
      <c r="A10" s="139" t="s">
        <v>11</v>
      </c>
      <c r="B10" s="177" t="s">
        <v>12</v>
      </c>
      <c r="C10" s="146" t="s">
        <v>12</v>
      </c>
      <c r="D10" s="146" t="s">
        <v>12</v>
      </c>
    </row>
    <row r="11" spans="1:4" ht="15" x14ac:dyDescent="0.2">
      <c r="A11" s="139" t="s">
        <v>13</v>
      </c>
      <c r="B11" s="177" t="s">
        <v>12</v>
      </c>
      <c r="C11" s="146" t="s">
        <v>12</v>
      </c>
      <c r="D11" s="146" t="s">
        <v>12</v>
      </c>
    </row>
    <row r="12" spans="1:4" ht="15" x14ac:dyDescent="0.2">
      <c r="A12" s="139" t="s">
        <v>14</v>
      </c>
      <c r="B12" s="177">
        <v>1</v>
      </c>
      <c r="C12" s="146">
        <v>1</v>
      </c>
      <c r="D12" s="146" t="s">
        <v>12</v>
      </c>
    </row>
    <row r="13" spans="1:4" ht="15" x14ac:dyDescent="0.2">
      <c r="A13" s="139" t="s">
        <v>15</v>
      </c>
      <c r="B13" s="177">
        <v>3</v>
      </c>
      <c r="C13" s="146">
        <v>3</v>
      </c>
      <c r="D13" s="146" t="s">
        <v>12</v>
      </c>
    </row>
    <row r="14" spans="1:4" ht="15" x14ac:dyDescent="0.2">
      <c r="A14" s="139" t="s">
        <v>16</v>
      </c>
      <c r="B14" s="177" t="s">
        <v>12</v>
      </c>
      <c r="C14" s="146" t="s">
        <v>12</v>
      </c>
      <c r="D14" s="146" t="s">
        <v>12</v>
      </c>
    </row>
    <row r="15" spans="1:4" ht="15" x14ac:dyDescent="0.2">
      <c r="A15" s="139" t="s">
        <v>17</v>
      </c>
      <c r="B15" s="177">
        <v>1</v>
      </c>
      <c r="C15" s="146" t="s">
        <v>12</v>
      </c>
      <c r="D15" s="146">
        <v>1</v>
      </c>
    </row>
    <row r="16" spans="1:4" ht="15" x14ac:dyDescent="0.2">
      <c r="A16" s="139" t="s">
        <v>18</v>
      </c>
      <c r="B16" s="177">
        <v>2</v>
      </c>
      <c r="C16" s="146">
        <v>2</v>
      </c>
      <c r="D16" s="146" t="s">
        <v>12</v>
      </c>
    </row>
    <row r="17" spans="1:4" ht="15" x14ac:dyDescent="0.2">
      <c r="A17" s="139" t="s">
        <v>19</v>
      </c>
      <c r="B17" s="177">
        <v>1</v>
      </c>
      <c r="C17" s="146">
        <v>1</v>
      </c>
      <c r="D17" s="146" t="s">
        <v>12</v>
      </c>
    </row>
    <row r="18" spans="1:4" ht="15" x14ac:dyDescent="0.2">
      <c r="A18" s="139" t="s">
        <v>20</v>
      </c>
      <c r="B18" s="177" t="s">
        <v>12</v>
      </c>
      <c r="C18" s="146" t="s">
        <v>12</v>
      </c>
      <c r="D18" s="146" t="s">
        <v>12</v>
      </c>
    </row>
    <row r="19" spans="1:4" ht="15" x14ac:dyDescent="0.2">
      <c r="A19" s="139" t="s">
        <v>21</v>
      </c>
      <c r="B19" s="177" t="s">
        <v>12</v>
      </c>
      <c r="C19" s="146" t="s">
        <v>12</v>
      </c>
      <c r="D19" s="146" t="s">
        <v>12</v>
      </c>
    </row>
    <row r="20" spans="1:4" ht="15" x14ac:dyDescent="0.2">
      <c r="A20" s="139" t="s">
        <v>22</v>
      </c>
      <c r="B20" s="177">
        <v>4</v>
      </c>
      <c r="C20" s="146">
        <v>3</v>
      </c>
      <c r="D20" s="146">
        <v>1</v>
      </c>
    </row>
    <row r="21" spans="1:4" ht="15" x14ac:dyDescent="0.2">
      <c r="A21" s="139" t="s">
        <v>23</v>
      </c>
      <c r="B21" s="177">
        <v>2</v>
      </c>
      <c r="C21" s="146">
        <v>1</v>
      </c>
      <c r="D21" s="146">
        <v>1</v>
      </c>
    </row>
    <row r="22" spans="1:4" ht="15" x14ac:dyDescent="0.2">
      <c r="A22" s="139" t="s">
        <v>24</v>
      </c>
      <c r="B22" s="177">
        <v>1</v>
      </c>
      <c r="C22" s="146">
        <v>1</v>
      </c>
      <c r="D22" s="146" t="s">
        <v>12</v>
      </c>
    </row>
    <row r="23" spans="1:4" ht="15" x14ac:dyDescent="0.2">
      <c r="A23" s="139" t="s">
        <v>25</v>
      </c>
      <c r="B23" s="177">
        <v>2</v>
      </c>
      <c r="C23" s="146">
        <v>1</v>
      </c>
      <c r="D23" s="146">
        <v>1</v>
      </c>
    </row>
    <row r="24" spans="1:4" ht="15" x14ac:dyDescent="0.2">
      <c r="A24" s="139" t="s">
        <v>26</v>
      </c>
      <c r="B24" s="176">
        <v>113</v>
      </c>
      <c r="C24" s="141">
        <v>99</v>
      </c>
      <c r="D24" s="141">
        <v>14</v>
      </c>
    </row>
    <row r="25" spans="1:4" ht="15" x14ac:dyDescent="0.2">
      <c r="A25" s="139" t="s">
        <v>27</v>
      </c>
      <c r="B25" s="177">
        <v>18</v>
      </c>
      <c r="C25" s="146">
        <v>14</v>
      </c>
      <c r="D25" s="146">
        <v>4</v>
      </c>
    </row>
    <row r="26" spans="1:4" ht="15" x14ac:dyDescent="0.2">
      <c r="A26" s="139" t="s">
        <v>28</v>
      </c>
      <c r="B26" s="177">
        <v>1</v>
      </c>
      <c r="C26" s="146">
        <v>1</v>
      </c>
      <c r="D26" s="146" t="s">
        <v>12</v>
      </c>
    </row>
    <row r="27" spans="1:4" ht="15" x14ac:dyDescent="0.2">
      <c r="A27" s="139" t="s">
        <v>29</v>
      </c>
      <c r="B27" s="177">
        <v>6</v>
      </c>
      <c r="C27" s="146">
        <v>4</v>
      </c>
      <c r="D27" s="146">
        <v>2</v>
      </c>
    </row>
    <row r="28" spans="1:4" ht="15" x14ac:dyDescent="0.2">
      <c r="A28" s="139" t="s">
        <v>30</v>
      </c>
      <c r="B28" s="177" t="s">
        <v>12</v>
      </c>
      <c r="C28" s="146" t="s">
        <v>12</v>
      </c>
      <c r="D28" s="146" t="s">
        <v>12</v>
      </c>
    </row>
    <row r="29" spans="1:4" ht="15" x14ac:dyDescent="0.2">
      <c r="A29" s="139" t="s">
        <v>31</v>
      </c>
      <c r="B29" s="177" t="s">
        <v>12</v>
      </c>
      <c r="C29" s="146" t="s">
        <v>12</v>
      </c>
      <c r="D29" s="146" t="s">
        <v>12</v>
      </c>
    </row>
    <row r="30" spans="1:4" ht="15" x14ac:dyDescent="0.2">
      <c r="A30" s="139" t="s">
        <v>32</v>
      </c>
      <c r="B30" s="177">
        <v>3</v>
      </c>
      <c r="C30" s="146">
        <v>3</v>
      </c>
      <c r="D30" s="146" t="s">
        <v>12</v>
      </c>
    </row>
    <row r="31" spans="1:4" ht="15" x14ac:dyDescent="0.2">
      <c r="A31" s="139" t="s">
        <v>33</v>
      </c>
      <c r="B31" s="177">
        <v>2</v>
      </c>
      <c r="C31" s="146">
        <v>1</v>
      </c>
      <c r="D31" s="146">
        <v>1</v>
      </c>
    </row>
    <row r="32" spans="1:4" ht="15" x14ac:dyDescent="0.2">
      <c r="A32" s="139" t="s">
        <v>34</v>
      </c>
      <c r="B32" s="177">
        <v>3</v>
      </c>
      <c r="C32" s="146">
        <v>2</v>
      </c>
      <c r="D32" s="146">
        <v>1</v>
      </c>
    </row>
    <row r="33" spans="1:4" ht="15" x14ac:dyDescent="0.2">
      <c r="A33" s="139" t="s">
        <v>35</v>
      </c>
      <c r="B33" s="177">
        <v>2</v>
      </c>
      <c r="C33" s="146">
        <v>2</v>
      </c>
      <c r="D33" s="146" t="s">
        <v>12</v>
      </c>
    </row>
    <row r="34" spans="1:4" ht="15" x14ac:dyDescent="0.2">
      <c r="A34" s="139" t="s">
        <v>36</v>
      </c>
      <c r="B34" s="177">
        <v>1</v>
      </c>
      <c r="C34" s="146">
        <v>1</v>
      </c>
      <c r="D34" s="146" t="s">
        <v>12</v>
      </c>
    </row>
    <row r="35" spans="1:4" ht="15" x14ac:dyDescent="0.2">
      <c r="A35" s="139" t="s">
        <v>37</v>
      </c>
      <c r="B35" s="177" t="s">
        <v>12</v>
      </c>
      <c r="C35" s="146" t="s">
        <v>12</v>
      </c>
      <c r="D35" s="146" t="s">
        <v>12</v>
      </c>
    </row>
    <row r="36" spans="1:4" ht="15" x14ac:dyDescent="0.2">
      <c r="A36" s="139" t="s">
        <v>38</v>
      </c>
      <c r="B36" s="177">
        <v>2</v>
      </c>
      <c r="C36" s="146">
        <v>1</v>
      </c>
      <c r="D36" s="146">
        <v>1</v>
      </c>
    </row>
    <row r="37" spans="1:4" ht="15" x14ac:dyDescent="0.2">
      <c r="A37" s="139" t="s">
        <v>39</v>
      </c>
      <c r="B37" s="177">
        <v>7</v>
      </c>
      <c r="C37" s="146">
        <v>6</v>
      </c>
      <c r="D37" s="146">
        <v>1</v>
      </c>
    </row>
    <row r="38" spans="1:4" ht="15" x14ac:dyDescent="0.2">
      <c r="A38" s="139" t="s">
        <v>40</v>
      </c>
      <c r="B38" s="177">
        <v>6</v>
      </c>
      <c r="C38" s="146">
        <v>6</v>
      </c>
      <c r="D38" s="146" t="s">
        <v>12</v>
      </c>
    </row>
    <row r="39" spans="1:4" ht="15" x14ac:dyDescent="0.2">
      <c r="A39" s="139" t="s">
        <v>41</v>
      </c>
      <c r="B39" s="177">
        <v>17</v>
      </c>
      <c r="C39" s="146">
        <v>15</v>
      </c>
      <c r="D39" s="146">
        <v>2</v>
      </c>
    </row>
    <row r="40" spans="1:4" ht="15" x14ac:dyDescent="0.2">
      <c r="A40" s="139" t="s">
        <v>42</v>
      </c>
      <c r="B40" s="177">
        <v>28</v>
      </c>
      <c r="C40" s="146">
        <v>28</v>
      </c>
      <c r="D40" s="146" t="s">
        <v>12</v>
      </c>
    </row>
    <row r="41" spans="1:4" ht="15" x14ac:dyDescent="0.2">
      <c r="A41" s="139" t="s">
        <v>43</v>
      </c>
      <c r="B41" s="177">
        <v>5</v>
      </c>
      <c r="C41" s="146">
        <v>5</v>
      </c>
      <c r="D41" s="146" t="s">
        <v>12</v>
      </c>
    </row>
    <row r="42" spans="1:4" ht="15" x14ac:dyDescent="0.2">
      <c r="A42" s="139" t="s">
        <v>44</v>
      </c>
      <c r="B42" s="177">
        <v>2</v>
      </c>
      <c r="C42" s="146">
        <v>1</v>
      </c>
      <c r="D42" s="146">
        <v>1</v>
      </c>
    </row>
    <row r="43" spans="1:4" ht="15" x14ac:dyDescent="0.2">
      <c r="A43" s="139" t="s">
        <v>45</v>
      </c>
      <c r="B43" s="177">
        <v>7</v>
      </c>
      <c r="C43" s="146">
        <v>7</v>
      </c>
      <c r="D43" s="146" t="s">
        <v>12</v>
      </c>
    </row>
    <row r="44" spans="1:4" ht="15" x14ac:dyDescent="0.2">
      <c r="A44" s="139" t="s">
        <v>46</v>
      </c>
      <c r="B44" s="177">
        <v>2</v>
      </c>
      <c r="C44" s="146">
        <v>2</v>
      </c>
      <c r="D44" s="146" t="s">
        <v>12</v>
      </c>
    </row>
    <row r="45" spans="1:4" ht="15" x14ac:dyDescent="0.2">
      <c r="A45" s="139" t="s">
        <v>47</v>
      </c>
      <c r="B45" s="177">
        <v>1</v>
      </c>
      <c r="C45" s="146" t="s">
        <v>12</v>
      </c>
      <c r="D45" s="146">
        <v>1</v>
      </c>
    </row>
  </sheetData>
  <mergeCells count="6">
    <mergeCell ref="A1:C1"/>
    <mergeCell ref="A3:D3"/>
    <mergeCell ref="A4:A5"/>
    <mergeCell ref="B4:B5"/>
    <mergeCell ref="C4:D4"/>
    <mergeCell ref="A2:D2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82"/>
  <sheetViews>
    <sheetView showGridLines="0" workbookViewId="0">
      <selection activeCell="I22" sqref="I22"/>
    </sheetView>
  </sheetViews>
  <sheetFormatPr baseColWidth="10" defaultColWidth="11.42578125" defaultRowHeight="12.75" x14ac:dyDescent="0.2"/>
  <cols>
    <col min="1" max="1" width="12.85546875" style="3" customWidth="1"/>
    <col min="2" max="2" width="6.140625" style="1" customWidth="1"/>
    <col min="3" max="3" width="20.42578125" style="1" customWidth="1"/>
    <col min="4" max="4" width="21.7109375" style="1" customWidth="1"/>
    <col min="5" max="6" width="11.42578125" style="1"/>
    <col min="7" max="7" width="12.85546875" style="8" customWidth="1"/>
    <col min="8" max="8" width="6.140625" style="8" customWidth="1"/>
    <col min="9" max="9" width="20.28515625" style="8" customWidth="1"/>
    <col min="10" max="10" width="21.7109375" style="8" customWidth="1"/>
    <col min="11" max="11" width="11.42578125" style="8"/>
    <col min="12" max="16384" width="11.42578125" style="1"/>
  </cols>
  <sheetData>
    <row r="1" spans="1:10" ht="15" customHeight="1" x14ac:dyDescent="0.2">
      <c r="A1" s="212" t="s">
        <v>308</v>
      </c>
      <c r="B1" s="212"/>
      <c r="C1" s="212"/>
      <c r="D1" s="212"/>
    </row>
    <row r="2" spans="1:10" ht="15" customHeight="1" x14ac:dyDescent="0.2">
      <c r="A2" s="212" t="s">
        <v>1</v>
      </c>
      <c r="B2" s="212"/>
      <c r="C2" s="212"/>
      <c r="D2" s="212"/>
    </row>
    <row r="3" spans="1:10" ht="15" customHeight="1" x14ac:dyDescent="0.2">
      <c r="A3" s="167"/>
      <c r="B3" s="167"/>
      <c r="C3" s="167"/>
      <c r="D3" s="167"/>
    </row>
    <row r="4" spans="1:10" ht="15.75" customHeight="1" x14ac:dyDescent="0.2">
      <c r="A4" s="208" t="s">
        <v>358</v>
      </c>
      <c r="B4" s="208"/>
      <c r="C4" s="208"/>
      <c r="D4" s="208"/>
    </row>
    <row r="5" spans="1:10" ht="15" customHeight="1" x14ac:dyDescent="0.2">
      <c r="A5" s="142"/>
      <c r="B5" s="174" t="s">
        <v>3</v>
      </c>
      <c r="C5" s="211" t="s">
        <v>304</v>
      </c>
      <c r="D5" s="211"/>
      <c r="G5" s="142"/>
      <c r="H5" s="142"/>
      <c r="I5" s="213"/>
      <c r="J5" s="213"/>
    </row>
    <row r="6" spans="1:10" ht="15" x14ac:dyDescent="0.2">
      <c r="A6" s="142" t="s">
        <v>175</v>
      </c>
      <c r="B6" s="174"/>
      <c r="C6" s="141" t="s">
        <v>6</v>
      </c>
      <c r="D6" s="141" t="s">
        <v>7</v>
      </c>
      <c r="G6" s="142"/>
      <c r="H6" s="142"/>
      <c r="I6" s="141"/>
      <c r="J6" s="143"/>
    </row>
    <row r="7" spans="1:10" ht="15" x14ac:dyDescent="0.2">
      <c r="A7" s="139" t="s">
        <v>3</v>
      </c>
      <c r="B7" s="174">
        <v>2003</v>
      </c>
      <c r="C7" s="142">
        <v>778</v>
      </c>
      <c r="D7" s="142">
        <v>1225</v>
      </c>
    </row>
    <row r="8" spans="1:10" ht="15" x14ac:dyDescent="0.2">
      <c r="A8" s="139">
        <v>14</v>
      </c>
      <c r="B8" s="177" t="s">
        <v>12</v>
      </c>
      <c r="C8" s="146" t="s">
        <v>12</v>
      </c>
      <c r="D8" s="146" t="s">
        <v>12</v>
      </c>
    </row>
    <row r="9" spans="1:10" ht="15" x14ac:dyDescent="0.2">
      <c r="A9" s="139">
        <v>15</v>
      </c>
      <c r="B9" s="177" t="s">
        <v>12</v>
      </c>
      <c r="C9" s="146" t="s">
        <v>12</v>
      </c>
      <c r="D9" s="146" t="s">
        <v>12</v>
      </c>
    </row>
    <row r="10" spans="1:10" ht="15" x14ac:dyDescent="0.2">
      <c r="A10" s="139">
        <v>16</v>
      </c>
      <c r="B10" s="177" t="s">
        <v>12</v>
      </c>
      <c r="C10" s="146" t="s">
        <v>12</v>
      </c>
      <c r="D10" s="146" t="s">
        <v>12</v>
      </c>
    </row>
    <row r="11" spans="1:10" ht="15" x14ac:dyDescent="0.2">
      <c r="A11" s="139">
        <v>17</v>
      </c>
      <c r="B11" s="177">
        <v>1</v>
      </c>
      <c r="C11" s="146">
        <v>1</v>
      </c>
      <c r="D11" s="146" t="s">
        <v>12</v>
      </c>
    </row>
    <row r="12" spans="1:10" ht="15" x14ac:dyDescent="0.2">
      <c r="A12" s="139">
        <v>18</v>
      </c>
      <c r="B12" s="177">
        <v>2</v>
      </c>
      <c r="C12" s="146">
        <v>1</v>
      </c>
      <c r="D12" s="146">
        <v>1</v>
      </c>
    </row>
    <row r="13" spans="1:10" ht="15" x14ac:dyDescent="0.2">
      <c r="A13" s="139">
        <v>19</v>
      </c>
      <c r="B13" s="177">
        <v>1</v>
      </c>
      <c r="C13" s="146">
        <v>1</v>
      </c>
      <c r="D13" s="146" t="s">
        <v>12</v>
      </c>
    </row>
    <row r="14" spans="1:10" ht="15" x14ac:dyDescent="0.2">
      <c r="A14" s="139">
        <v>20</v>
      </c>
      <c r="B14" s="177">
        <v>6</v>
      </c>
      <c r="C14" s="146">
        <v>5</v>
      </c>
      <c r="D14" s="146">
        <v>1</v>
      </c>
    </row>
    <row r="15" spans="1:10" ht="15" x14ac:dyDescent="0.2">
      <c r="A15" s="139">
        <v>21</v>
      </c>
      <c r="B15" s="177">
        <v>16</v>
      </c>
      <c r="C15" s="146">
        <v>7</v>
      </c>
      <c r="D15" s="146">
        <v>9</v>
      </c>
    </row>
    <row r="16" spans="1:10" ht="15" x14ac:dyDescent="0.2">
      <c r="A16" s="139">
        <v>22</v>
      </c>
      <c r="B16" s="177">
        <v>28</v>
      </c>
      <c r="C16" s="146">
        <v>19</v>
      </c>
      <c r="D16" s="146">
        <v>9</v>
      </c>
    </row>
    <row r="17" spans="1:4" ht="15" x14ac:dyDescent="0.2">
      <c r="A17" s="139">
        <v>23</v>
      </c>
      <c r="B17" s="177">
        <v>28</v>
      </c>
      <c r="C17" s="146">
        <v>16</v>
      </c>
      <c r="D17" s="146">
        <v>12</v>
      </c>
    </row>
    <row r="18" spans="1:4" ht="15" x14ac:dyDescent="0.2">
      <c r="A18" s="139">
        <v>24</v>
      </c>
      <c r="B18" s="177">
        <v>42</v>
      </c>
      <c r="C18" s="146">
        <v>20</v>
      </c>
      <c r="D18" s="146">
        <v>22</v>
      </c>
    </row>
    <row r="19" spans="1:4" ht="15" x14ac:dyDescent="0.2">
      <c r="A19" s="139">
        <v>25</v>
      </c>
      <c r="B19" s="177">
        <v>37</v>
      </c>
      <c r="C19" s="146">
        <v>15</v>
      </c>
      <c r="D19" s="146">
        <v>22</v>
      </c>
    </row>
    <row r="20" spans="1:4" ht="15" x14ac:dyDescent="0.2">
      <c r="A20" s="139">
        <v>26</v>
      </c>
      <c r="B20" s="177">
        <v>50</v>
      </c>
      <c r="C20" s="146">
        <v>27</v>
      </c>
      <c r="D20" s="146">
        <v>23</v>
      </c>
    </row>
    <row r="21" spans="1:4" ht="15" x14ac:dyDescent="0.2">
      <c r="A21" s="139">
        <v>27</v>
      </c>
      <c r="B21" s="177">
        <v>41</v>
      </c>
      <c r="C21" s="146">
        <v>22</v>
      </c>
      <c r="D21" s="146">
        <v>19</v>
      </c>
    </row>
    <row r="22" spans="1:4" ht="15" x14ac:dyDescent="0.2">
      <c r="A22" s="139">
        <v>28</v>
      </c>
      <c r="B22" s="177">
        <v>53</v>
      </c>
      <c r="C22" s="146">
        <v>28</v>
      </c>
      <c r="D22" s="146">
        <v>25</v>
      </c>
    </row>
    <row r="23" spans="1:4" ht="15" x14ac:dyDescent="0.2">
      <c r="A23" s="139">
        <v>29</v>
      </c>
      <c r="B23" s="177">
        <v>54</v>
      </c>
      <c r="C23" s="146">
        <v>20</v>
      </c>
      <c r="D23" s="146">
        <v>34</v>
      </c>
    </row>
    <row r="24" spans="1:4" ht="15" x14ac:dyDescent="0.2">
      <c r="A24" s="139">
        <v>30</v>
      </c>
      <c r="B24" s="177">
        <v>47</v>
      </c>
      <c r="C24" s="146">
        <v>21</v>
      </c>
      <c r="D24" s="146">
        <v>26</v>
      </c>
    </row>
    <row r="25" spans="1:4" ht="15" x14ac:dyDescent="0.2">
      <c r="A25" s="139">
        <v>31</v>
      </c>
      <c r="B25" s="177">
        <v>49</v>
      </c>
      <c r="C25" s="146">
        <v>20</v>
      </c>
      <c r="D25" s="146">
        <v>29</v>
      </c>
    </row>
    <row r="26" spans="1:4" ht="15" x14ac:dyDescent="0.2">
      <c r="A26" s="139">
        <v>32</v>
      </c>
      <c r="B26" s="177">
        <v>47</v>
      </c>
      <c r="C26" s="146">
        <v>23</v>
      </c>
      <c r="D26" s="146">
        <v>24</v>
      </c>
    </row>
    <row r="27" spans="1:4" ht="15" x14ac:dyDescent="0.2">
      <c r="A27" s="139">
        <v>33</v>
      </c>
      <c r="B27" s="177">
        <v>55</v>
      </c>
      <c r="C27" s="146">
        <v>25</v>
      </c>
      <c r="D27" s="146">
        <v>30</v>
      </c>
    </row>
    <row r="28" spans="1:4" ht="15" x14ac:dyDescent="0.2">
      <c r="A28" s="139">
        <v>34</v>
      </c>
      <c r="B28" s="177">
        <v>62</v>
      </c>
      <c r="C28" s="146">
        <v>26</v>
      </c>
      <c r="D28" s="146">
        <v>36</v>
      </c>
    </row>
    <row r="29" spans="1:4" ht="15" x14ac:dyDescent="0.2">
      <c r="A29" s="139">
        <v>35</v>
      </c>
      <c r="B29" s="177">
        <v>38</v>
      </c>
      <c r="C29" s="146">
        <v>18</v>
      </c>
      <c r="D29" s="146">
        <v>20</v>
      </c>
    </row>
    <row r="30" spans="1:4" ht="15" x14ac:dyDescent="0.2">
      <c r="A30" s="139">
        <v>36</v>
      </c>
      <c r="B30" s="177">
        <v>60</v>
      </c>
      <c r="C30" s="146">
        <v>20</v>
      </c>
      <c r="D30" s="146">
        <v>40</v>
      </c>
    </row>
    <row r="31" spans="1:4" ht="15" x14ac:dyDescent="0.2">
      <c r="A31" s="139">
        <v>37</v>
      </c>
      <c r="B31" s="177">
        <v>35</v>
      </c>
      <c r="C31" s="146">
        <v>13</v>
      </c>
      <c r="D31" s="146">
        <v>22</v>
      </c>
    </row>
    <row r="32" spans="1:4" ht="15" x14ac:dyDescent="0.2">
      <c r="A32" s="139">
        <v>38</v>
      </c>
      <c r="B32" s="177">
        <v>61</v>
      </c>
      <c r="C32" s="146">
        <v>21</v>
      </c>
      <c r="D32" s="146">
        <v>40</v>
      </c>
    </row>
    <row r="33" spans="1:4" ht="15" x14ac:dyDescent="0.2">
      <c r="A33" s="139">
        <v>39</v>
      </c>
      <c r="B33" s="177">
        <v>59</v>
      </c>
      <c r="C33" s="146">
        <v>23</v>
      </c>
      <c r="D33" s="146">
        <v>36</v>
      </c>
    </row>
    <row r="34" spans="1:4" ht="15" x14ac:dyDescent="0.2">
      <c r="A34" s="139">
        <v>40</v>
      </c>
      <c r="B34" s="177">
        <v>48</v>
      </c>
      <c r="C34" s="146">
        <v>20</v>
      </c>
      <c r="D34" s="146">
        <v>28</v>
      </c>
    </row>
    <row r="35" spans="1:4" ht="15" x14ac:dyDescent="0.2">
      <c r="A35" s="139">
        <v>41</v>
      </c>
      <c r="B35" s="177">
        <v>54</v>
      </c>
      <c r="C35" s="146">
        <v>14</v>
      </c>
      <c r="D35" s="146">
        <v>40</v>
      </c>
    </row>
    <row r="36" spans="1:4" ht="13.9" customHeight="1" x14ac:dyDescent="0.2">
      <c r="A36" s="139">
        <v>42</v>
      </c>
      <c r="B36" s="177">
        <v>28</v>
      </c>
      <c r="C36" s="146">
        <v>13</v>
      </c>
      <c r="D36" s="146">
        <v>15</v>
      </c>
    </row>
    <row r="37" spans="1:4" ht="13.9" customHeight="1" x14ac:dyDescent="0.2">
      <c r="A37" s="139">
        <v>43</v>
      </c>
      <c r="B37" s="177">
        <v>51</v>
      </c>
      <c r="C37" s="146">
        <v>14</v>
      </c>
      <c r="D37" s="146">
        <v>37</v>
      </c>
    </row>
    <row r="38" spans="1:4" ht="13.9" customHeight="1" x14ac:dyDescent="0.2">
      <c r="A38" s="139">
        <v>44</v>
      </c>
      <c r="B38" s="177">
        <v>59</v>
      </c>
      <c r="C38" s="146">
        <v>14</v>
      </c>
      <c r="D38" s="146">
        <v>45</v>
      </c>
    </row>
    <row r="39" spans="1:4" ht="13.9" customHeight="1" x14ac:dyDescent="0.2">
      <c r="A39" s="139">
        <v>45</v>
      </c>
      <c r="B39" s="177">
        <v>41</v>
      </c>
      <c r="C39" s="146">
        <v>22</v>
      </c>
      <c r="D39" s="146">
        <v>19</v>
      </c>
    </row>
    <row r="40" spans="1:4" ht="13.9" customHeight="1" x14ac:dyDescent="0.2">
      <c r="A40" s="139">
        <v>46</v>
      </c>
      <c r="B40" s="177">
        <v>55</v>
      </c>
      <c r="C40" s="146">
        <v>20</v>
      </c>
      <c r="D40" s="146">
        <v>35</v>
      </c>
    </row>
    <row r="41" spans="1:4" ht="13.9" customHeight="1" x14ac:dyDescent="0.2">
      <c r="A41" s="139">
        <v>47</v>
      </c>
      <c r="B41" s="177">
        <v>50</v>
      </c>
      <c r="C41" s="146">
        <v>14</v>
      </c>
      <c r="D41" s="146">
        <v>36</v>
      </c>
    </row>
    <row r="42" spans="1:4" ht="13.9" customHeight="1" x14ac:dyDescent="0.2">
      <c r="A42" s="139">
        <v>48</v>
      </c>
      <c r="B42" s="177">
        <v>72</v>
      </c>
      <c r="C42" s="146">
        <v>16</v>
      </c>
      <c r="D42" s="146">
        <v>56</v>
      </c>
    </row>
    <row r="43" spans="1:4" ht="13.9" customHeight="1" x14ac:dyDescent="0.2">
      <c r="A43" s="139">
        <v>49</v>
      </c>
      <c r="B43" s="177">
        <v>59</v>
      </c>
      <c r="C43" s="146">
        <v>21</v>
      </c>
      <c r="D43" s="146">
        <v>38</v>
      </c>
    </row>
    <row r="44" spans="1:4" ht="13.9" customHeight="1" x14ac:dyDescent="0.2">
      <c r="A44" s="139">
        <v>50</v>
      </c>
      <c r="B44" s="177">
        <v>49</v>
      </c>
      <c r="C44" s="146">
        <v>19</v>
      </c>
      <c r="D44" s="146">
        <v>30</v>
      </c>
    </row>
    <row r="45" spans="1:4" ht="13.9" customHeight="1" x14ac:dyDescent="0.2">
      <c r="A45" s="139">
        <v>51</v>
      </c>
      <c r="B45" s="177">
        <v>48</v>
      </c>
      <c r="C45" s="146">
        <v>17</v>
      </c>
      <c r="D45" s="146">
        <v>31</v>
      </c>
    </row>
    <row r="46" spans="1:4" ht="13.9" customHeight="1" x14ac:dyDescent="0.2">
      <c r="A46" s="139">
        <v>52</v>
      </c>
      <c r="B46" s="177">
        <v>66</v>
      </c>
      <c r="C46" s="146">
        <v>28</v>
      </c>
      <c r="D46" s="146">
        <v>38</v>
      </c>
    </row>
    <row r="47" spans="1:4" ht="15" x14ac:dyDescent="0.2">
      <c r="A47" s="139">
        <v>53</v>
      </c>
      <c r="B47" s="177">
        <v>52</v>
      </c>
      <c r="C47" s="146">
        <v>13</v>
      </c>
      <c r="D47" s="146">
        <v>39</v>
      </c>
    </row>
    <row r="48" spans="1:4" ht="15" x14ac:dyDescent="0.2">
      <c r="A48" s="139">
        <v>54</v>
      </c>
      <c r="B48" s="177">
        <v>52</v>
      </c>
      <c r="C48" s="146">
        <v>24</v>
      </c>
      <c r="D48" s="146">
        <v>28</v>
      </c>
    </row>
    <row r="49" spans="1:4" ht="15" x14ac:dyDescent="0.2">
      <c r="A49" s="139">
        <v>55</v>
      </c>
      <c r="B49" s="177">
        <v>68</v>
      </c>
      <c r="C49" s="146">
        <v>25</v>
      </c>
      <c r="D49" s="146">
        <v>43</v>
      </c>
    </row>
    <row r="50" spans="1:4" ht="15" x14ac:dyDescent="0.2">
      <c r="A50" s="139">
        <v>56</v>
      </c>
      <c r="B50" s="177">
        <v>52</v>
      </c>
      <c r="C50" s="146">
        <v>16</v>
      </c>
      <c r="D50" s="146">
        <v>36</v>
      </c>
    </row>
    <row r="51" spans="1:4" ht="15" x14ac:dyDescent="0.2">
      <c r="A51" s="139">
        <v>57</v>
      </c>
      <c r="B51" s="177">
        <v>41</v>
      </c>
      <c r="C51" s="146">
        <v>18</v>
      </c>
      <c r="D51" s="146">
        <v>23</v>
      </c>
    </row>
    <row r="52" spans="1:4" ht="15" x14ac:dyDescent="0.2">
      <c r="A52" s="139">
        <v>58</v>
      </c>
      <c r="B52" s="177">
        <v>46</v>
      </c>
      <c r="C52" s="146">
        <v>14</v>
      </c>
      <c r="D52" s="146">
        <v>32</v>
      </c>
    </row>
    <row r="53" spans="1:4" ht="15" x14ac:dyDescent="0.2">
      <c r="A53" s="139">
        <v>59</v>
      </c>
      <c r="B53" s="177">
        <v>30</v>
      </c>
      <c r="C53" s="146">
        <v>12</v>
      </c>
      <c r="D53" s="146">
        <v>18</v>
      </c>
    </row>
    <row r="54" spans="1:4" ht="15" x14ac:dyDescent="0.2">
      <c r="A54" s="139">
        <v>60</v>
      </c>
      <c r="B54" s="177">
        <v>24</v>
      </c>
      <c r="C54" s="146">
        <v>9</v>
      </c>
      <c r="D54" s="146">
        <v>15</v>
      </c>
    </row>
    <row r="55" spans="1:4" ht="15" x14ac:dyDescent="0.2">
      <c r="A55" s="139">
        <v>61</v>
      </c>
      <c r="B55" s="177">
        <v>25</v>
      </c>
      <c r="C55" s="146">
        <v>6</v>
      </c>
      <c r="D55" s="146">
        <v>19</v>
      </c>
    </row>
    <row r="56" spans="1:4" ht="15" x14ac:dyDescent="0.2">
      <c r="A56" s="139">
        <v>62</v>
      </c>
      <c r="B56" s="177">
        <v>20</v>
      </c>
      <c r="C56" s="146">
        <v>5</v>
      </c>
      <c r="D56" s="146">
        <v>15</v>
      </c>
    </row>
    <row r="57" spans="1:4" ht="15" x14ac:dyDescent="0.2">
      <c r="A57" s="139">
        <v>63</v>
      </c>
      <c r="B57" s="177">
        <v>15</v>
      </c>
      <c r="C57" s="146">
        <v>4</v>
      </c>
      <c r="D57" s="146">
        <v>11</v>
      </c>
    </row>
    <row r="58" spans="1:4" ht="15" x14ac:dyDescent="0.2">
      <c r="A58" s="139">
        <v>64</v>
      </c>
      <c r="B58" s="177">
        <v>7</v>
      </c>
      <c r="C58" s="146">
        <v>3</v>
      </c>
      <c r="D58" s="146">
        <v>4</v>
      </c>
    </row>
    <row r="59" spans="1:4" ht="15" x14ac:dyDescent="0.2">
      <c r="A59" s="139">
        <v>65</v>
      </c>
      <c r="B59" s="177">
        <v>1</v>
      </c>
      <c r="C59" s="146">
        <v>1</v>
      </c>
      <c r="D59" s="146" t="s">
        <v>12</v>
      </c>
    </row>
    <row r="60" spans="1:4" ht="15" x14ac:dyDescent="0.2">
      <c r="A60" s="139">
        <v>66</v>
      </c>
      <c r="B60" s="177">
        <v>2</v>
      </c>
      <c r="C60" s="146" t="s">
        <v>12</v>
      </c>
      <c r="D60" s="146">
        <v>2</v>
      </c>
    </row>
    <row r="61" spans="1:4" ht="15" x14ac:dyDescent="0.2">
      <c r="A61" s="139">
        <v>67</v>
      </c>
      <c r="B61" s="177">
        <v>3</v>
      </c>
      <c r="C61" s="146" t="s">
        <v>12</v>
      </c>
      <c r="D61" s="146">
        <v>3</v>
      </c>
    </row>
    <row r="62" spans="1:4" ht="15" x14ac:dyDescent="0.2">
      <c r="A62" s="139">
        <v>68</v>
      </c>
      <c r="B62" s="177">
        <v>4</v>
      </c>
      <c r="C62" s="146">
        <v>2</v>
      </c>
      <c r="D62" s="146">
        <v>2</v>
      </c>
    </row>
    <row r="63" spans="1:4" ht="15" x14ac:dyDescent="0.2">
      <c r="A63" s="139">
        <v>69</v>
      </c>
      <c r="B63" s="177">
        <v>2</v>
      </c>
      <c r="C63" s="146">
        <v>1</v>
      </c>
      <c r="D63" s="146">
        <v>1</v>
      </c>
    </row>
    <row r="64" spans="1:4" ht="15" x14ac:dyDescent="0.2">
      <c r="A64" s="139">
        <v>70</v>
      </c>
      <c r="B64" s="177">
        <v>2</v>
      </c>
      <c r="C64" s="146" t="s">
        <v>12</v>
      </c>
      <c r="D64" s="146">
        <v>2</v>
      </c>
    </row>
    <row r="65" spans="1:4" ht="15" x14ac:dyDescent="0.2">
      <c r="A65" s="139">
        <v>71</v>
      </c>
      <c r="B65" s="177" t="s">
        <v>12</v>
      </c>
      <c r="C65" s="146" t="s">
        <v>12</v>
      </c>
      <c r="D65" s="146" t="s">
        <v>12</v>
      </c>
    </row>
    <row r="66" spans="1:4" ht="15" x14ac:dyDescent="0.2">
      <c r="A66" s="139">
        <v>72</v>
      </c>
      <c r="B66" s="177">
        <v>1</v>
      </c>
      <c r="C66" s="146" t="s">
        <v>12</v>
      </c>
      <c r="D66" s="146">
        <v>1</v>
      </c>
    </row>
    <row r="67" spans="1:4" ht="15" x14ac:dyDescent="0.2">
      <c r="A67" s="139">
        <v>73</v>
      </c>
      <c r="B67" s="177" t="s">
        <v>12</v>
      </c>
      <c r="C67" s="146" t="s">
        <v>12</v>
      </c>
      <c r="D67" s="146" t="s">
        <v>12</v>
      </c>
    </row>
    <row r="68" spans="1:4" ht="15" x14ac:dyDescent="0.2">
      <c r="A68" s="139">
        <v>74</v>
      </c>
      <c r="B68" s="177" t="s">
        <v>12</v>
      </c>
      <c r="C68" s="146" t="s">
        <v>12</v>
      </c>
      <c r="D68" s="146" t="s">
        <v>12</v>
      </c>
    </row>
    <row r="69" spans="1:4" ht="15" x14ac:dyDescent="0.2">
      <c r="A69" s="139">
        <v>75</v>
      </c>
      <c r="B69" s="177" t="s">
        <v>12</v>
      </c>
      <c r="C69" s="146" t="s">
        <v>12</v>
      </c>
      <c r="D69" s="146" t="s">
        <v>12</v>
      </c>
    </row>
    <row r="70" spans="1:4" ht="15" x14ac:dyDescent="0.2">
      <c r="A70" s="139">
        <v>76</v>
      </c>
      <c r="B70" s="177" t="s">
        <v>12</v>
      </c>
      <c r="C70" s="146" t="s">
        <v>12</v>
      </c>
      <c r="D70" s="146" t="s">
        <v>12</v>
      </c>
    </row>
    <row r="71" spans="1:4" ht="15" x14ac:dyDescent="0.2">
      <c r="A71" s="139">
        <v>77</v>
      </c>
      <c r="B71" s="177">
        <v>2</v>
      </c>
      <c r="C71" s="146">
        <v>1</v>
      </c>
      <c r="D71" s="146">
        <v>1</v>
      </c>
    </row>
    <row r="72" spans="1:4" ht="15" x14ac:dyDescent="0.2">
      <c r="A72" s="139">
        <v>78</v>
      </c>
      <c r="B72" s="177" t="s">
        <v>12</v>
      </c>
      <c r="C72" s="146" t="s">
        <v>12</v>
      </c>
      <c r="D72" s="146" t="s">
        <v>12</v>
      </c>
    </row>
    <row r="73" spans="1:4" ht="15" x14ac:dyDescent="0.2">
      <c r="A73" s="139">
        <v>79</v>
      </c>
      <c r="B73" s="177" t="s">
        <v>12</v>
      </c>
      <c r="C73" s="146" t="s">
        <v>12</v>
      </c>
      <c r="D73" s="146" t="s">
        <v>12</v>
      </c>
    </row>
    <row r="74" spans="1:4" ht="15" x14ac:dyDescent="0.2">
      <c r="A74" s="139">
        <v>80</v>
      </c>
      <c r="B74" s="177" t="s">
        <v>12</v>
      </c>
      <c r="C74" s="146" t="s">
        <v>12</v>
      </c>
      <c r="D74" s="146" t="s">
        <v>12</v>
      </c>
    </row>
    <row r="75" spans="1:4" ht="15" x14ac:dyDescent="0.2">
      <c r="A75" s="139">
        <v>81</v>
      </c>
      <c r="B75" s="177">
        <v>1</v>
      </c>
      <c r="C75" s="146" t="s">
        <v>12</v>
      </c>
      <c r="D75" s="146">
        <v>1</v>
      </c>
    </row>
    <row r="76" spans="1:4" ht="15" x14ac:dyDescent="0.2">
      <c r="A76" s="139">
        <v>82</v>
      </c>
      <c r="B76" s="177" t="s">
        <v>12</v>
      </c>
      <c r="C76" s="146" t="s">
        <v>12</v>
      </c>
      <c r="D76" s="146" t="s">
        <v>12</v>
      </c>
    </row>
    <row r="77" spans="1:4" ht="15" x14ac:dyDescent="0.2">
      <c r="A77" s="139">
        <v>83</v>
      </c>
      <c r="B77" s="177">
        <v>1</v>
      </c>
      <c r="C77" s="146" t="s">
        <v>12</v>
      </c>
      <c r="D77" s="146">
        <v>1</v>
      </c>
    </row>
    <row r="78" spans="1:4" ht="15" x14ac:dyDescent="0.2">
      <c r="A78" s="139">
        <v>84</v>
      </c>
      <c r="B78" s="177" t="s">
        <v>12</v>
      </c>
      <c r="C78" s="146" t="s">
        <v>12</v>
      </c>
      <c r="D78" s="146" t="s">
        <v>12</v>
      </c>
    </row>
    <row r="79" spans="1:4" ht="15" x14ac:dyDescent="0.2">
      <c r="A79" s="139">
        <v>85</v>
      </c>
      <c r="B79" s="177" t="s">
        <v>12</v>
      </c>
      <c r="C79" s="146" t="s">
        <v>12</v>
      </c>
      <c r="D79" s="146" t="s">
        <v>12</v>
      </c>
    </row>
    <row r="80" spans="1:4" ht="15" x14ac:dyDescent="0.2">
      <c r="A80" s="139">
        <v>86</v>
      </c>
      <c r="B80" s="177" t="s">
        <v>12</v>
      </c>
      <c r="C80" s="146" t="s">
        <v>12</v>
      </c>
      <c r="D80" s="146" t="s">
        <v>12</v>
      </c>
    </row>
    <row r="81" spans="1:4" ht="15" x14ac:dyDescent="0.2">
      <c r="A81" s="139">
        <v>87</v>
      </c>
      <c r="B81" s="177" t="s">
        <v>12</v>
      </c>
      <c r="C81" s="146" t="s">
        <v>12</v>
      </c>
      <c r="D81" s="146" t="s">
        <v>12</v>
      </c>
    </row>
    <row r="82" spans="1:4" ht="15" x14ac:dyDescent="0.2">
      <c r="A82" s="139">
        <v>88</v>
      </c>
      <c r="B82" s="177" t="s">
        <v>12</v>
      </c>
      <c r="C82" s="146" t="s">
        <v>12</v>
      </c>
      <c r="D82" s="146" t="s">
        <v>12</v>
      </c>
    </row>
  </sheetData>
  <mergeCells count="5">
    <mergeCell ref="I5:J5"/>
    <mergeCell ref="A4:D4"/>
    <mergeCell ref="A1:D1"/>
    <mergeCell ref="A2:D2"/>
    <mergeCell ref="C5:D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9"/>
  <sheetViews>
    <sheetView zoomScaleNormal="150" workbookViewId="0">
      <selection activeCell="L35" sqref="L35"/>
    </sheetView>
  </sheetViews>
  <sheetFormatPr baseColWidth="10" defaultColWidth="11.42578125" defaultRowHeight="12.75" x14ac:dyDescent="0.2"/>
  <cols>
    <col min="1" max="1" width="9.5703125" style="45" customWidth="1"/>
    <col min="2" max="2" width="18.85546875" style="46" bestFit="1" customWidth="1"/>
    <col min="3" max="3" width="14.85546875" style="15" customWidth="1"/>
    <col min="4" max="4" width="24.140625" style="15" customWidth="1"/>
    <col min="5" max="5" width="13.5703125" style="15" customWidth="1"/>
    <col min="6" max="7" width="11" style="15" customWidth="1"/>
    <col min="8" max="8" width="9.7109375" style="15" customWidth="1"/>
    <col min="9" max="256" width="11.42578125" style="15"/>
    <col min="257" max="257" width="9.5703125" style="15" customWidth="1"/>
    <col min="258" max="258" width="18.85546875" style="15" bestFit="1" customWidth="1"/>
    <col min="259" max="259" width="14.85546875" style="15" customWidth="1"/>
    <col min="260" max="260" width="24.140625" style="15" customWidth="1"/>
    <col min="261" max="261" width="13.5703125" style="15" customWidth="1"/>
    <col min="262" max="263" width="11" style="15" customWidth="1"/>
    <col min="264" max="264" width="9.7109375" style="15" customWidth="1"/>
    <col min="265" max="512" width="11.42578125" style="15"/>
    <col min="513" max="513" width="9.5703125" style="15" customWidth="1"/>
    <col min="514" max="514" width="18.85546875" style="15" bestFit="1" customWidth="1"/>
    <col min="515" max="515" width="14.85546875" style="15" customWidth="1"/>
    <col min="516" max="516" width="24.140625" style="15" customWidth="1"/>
    <col min="517" max="517" width="13.5703125" style="15" customWidth="1"/>
    <col min="518" max="519" width="11" style="15" customWidth="1"/>
    <col min="520" max="520" width="9.7109375" style="15" customWidth="1"/>
    <col min="521" max="768" width="11.42578125" style="15"/>
    <col min="769" max="769" width="9.5703125" style="15" customWidth="1"/>
    <col min="770" max="770" width="18.85546875" style="15" bestFit="1" customWidth="1"/>
    <col min="771" max="771" width="14.85546875" style="15" customWidth="1"/>
    <col min="772" max="772" width="24.140625" style="15" customWidth="1"/>
    <col min="773" max="773" width="13.5703125" style="15" customWidth="1"/>
    <col min="774" max="775" width="11" style="15" customWidth="1"/>
    <col min="776" max="776" width="9.7109375" style="15" customWidth="1"/>
    <col min="777" max="1024" width="11.42578125" style="15"/>
    <col min="1025" max="1025" width="9.5703125" style="15" customWidth="1"/>
    <col min="1026" max="1026" width="18.85546875" style="15" bestFit="1" customWidth="1"/>
    <col min="1027" max="1027" width="14.85546875" style="15" customWidth="1"/>
    <col min="1028" max="1028" width="24.140625" style="15" customWidth="1"/>
    <col min="1029" max="1029" width="13.5703125" style="15" customWidth="1"/>
    <col min="1030" max="1031" width="11" style="15" customWidth="1"/>
    <col min="1032" max="1032" width="9.7109375" style="15" customWidth="1"/>
    <col min="1033" max="1280" width="11.42578125" style="15"/>
    <col min="1281" max="1281" width="9.5703125" style="15" customWidth="1"/>
    <col min="1282" max="1282" width="18.85546875" style="15" bestFit="1" customWidth="1"/>
    <col min="1283" max="1283" width="14.85546875" style="15" customWidth="1"/>
    <col min="1284" max="1284" width="24.140625" style="15" customWidth="1"/>
    <col min="1285" max="1285" width="13.5703125" style="15" customWidth="1"/>
    <col min="1286" max="1287" width="11" style="15" customWidth="1"/>
    <col min="1288" max="1288" width="9.7109375" style="15" customWidth="1"/>
    <col min="1289" max="1536" width="11.42578125" style="15"/>
    <col min="1537" max="1537" width="9.5703125" style="15" customWidth="1"/>
    <col min="1538" max="1538" width="18.85546875" style="15" bestFit="1" customWidth="1"/>
    <col min="1539" max="1539" width="14.85546875" style="15" customWidth="1"/>
    <col min="1540" max="1540" width="24.140625" style="15" customWidth="1"/>
    <col min="1541" max="1541" width="13.5703125" style="15" customWidth="1"/>
    <col min="1542" max="1543" width="11" style="15" customWidth="1"/>
    <col min="1544" max="1544" width="9.7109375" style="15" customWidth="1"/>
    <col min="1545" max="1792" width="11.42578125" style="15"/>
    <col min="1793" max="1793" width="9.5703125" style="15" customWidth="1"/>
    <col min="1794" max="1794" width="18.85546875" style="15" bestFit="1" customWidth="1"/>
    <col min="1795" max="1795" width="14.85546875" style="15" customWidth="1"/>
    <col min="1796" max="1796" width="24.140625" style="15" customWidth="1"/>
    <col min="1797" max="1797" width="13.5703125" style="15" customWidth="1"/>
    <col min="1798" max="1799" width="11" style="15" customWidth="1"/>
    <col min="1800" max="1800" width="9.7109375" style="15" customWidth="1"/>
    <col min="1801" max="2048" width="11.42578125" style="15"/>
    <col min="2049" max="2049" width="9.5703125" style="15" customWidth="1"/>
    <col min="2050" max="2050" width="18.85546875" style="15" bestFit="1" customWidth="1"/>
    <col min="2051" max="2051" width="14.85546875" style="15" customWidth="1"/>
    <col min="2052" max="2052" width="24.140625" style="15" customWidth="1"/>
    <col min="2053" max="2053" width="13.5703125" style="15" customWidth="1"/>
    <col min="2054" max="2055" width="11" style="15" customWidth="1"/>
    <col min="2056" max="2056" width="9.7109375" style="15" customWidth="1"/>
    <col min="2057" max="2304" width="11.42578125" style="15"/>
    <col min="2305" max="2305" width="9.5703125" style="15" customWidth="1"/>
    <col min="2306" max="2306" width="18.85546875" style="15" bestFit="1" customWidth="1"/>
    <col min="2307" max="2307" width="14.85546875" style="15" customWidth="1"/>
    <col min="2308" max="2308" width="24.140625" style="15" customWidth="1"/>
    <col min="2309" max="2309" width="13.5703125" style="15" customWidth="1"/>
    <col min="2310" max="2311" width="11" style="15" customWidth="1"/>
    <col min="2312" max="2312" width="9.7109375" style="15" customWidth="1"/>
    <col min="2313" max="2560" width="11.42578125" style="15"/>
    <col min="2561" max="2561" width="9.5703125" style="15" customWidth="1"/>
    <col min="2562" max="2562" width="18.85546875" style="15" bestFit="1" customWidth="1"/>
    <col min="2563" max="2563" width="14.85546875" style="15" customWidth="1"/>
    <col min="2564" max="2564" width="24.140625" style="15" customWidth="1"/>
    <col min="2565" max="2565" width="13.5703125" style="15" customWidth="1"/>
    <col min="2566" max="2567" width="11" style="15" customWidth="1"/>
    <col min="2568" max="2568" width="9.7109375" style="15" customWidth="1"/>
    <col min="2569" max="2816" width="11.42578125" style="15"/>
    <col min="2817" max="2817" width="9.5703125" style="15" customWidth="1"/>
    <col min="2818" max="2818" width="18.85546875" style="15" bestFit="1" customWidth="1"/>
    <col min="2819" max="2819" width="14.85546875" style="15" customWidth="1"/>
    <col min="2820" max="2820" width="24.140625" style="15" customWidth="1"/>
    <col min="2821" max="2821" width="13.5703125" style="15" customWidth="1"/>
    <col min="2822" max="2823" width="11" style="15" customWidth="1"/>
    <col min="2824" max="2824" width="9.7109375" style="15" customWidth="1"/>
    <col min="2825" max="3072" width="11.42578125" style="15"/>
    <col min="3073" max="3073" width="9.5703125" style="15" customWidth="1"/>
    <col min="3074" max="3074" width="18.85546875" style="15" bestFit="1" customWidth="1"/>
    <col min="3075" max="3075" width="14.85546875" style="15" customWidth="1"/>
    <col min="3076" max="3076" width="24.140625" style="15" customWidth="1"/>
    <col min="3077" max="3077" width="13.5703125" style="15" customWidth="1"/>
    <col min="3078" max="3079" width="11" style="15" customWidth="1"/>
    <col min="3080" max="3080" width="9.7109375" style="15" customWidth="1"/>
    <col min="3081" max="3328" width="11.42578125" style="15"/>
    <col min="3329" max="3329" width="9.5703125" style="15" customWidth="1"/>
    <col min="3330" max="3330" width="18.85546875" style="15" bestFit="1" customWidth="1"/>
    <col min="3331" max="3331" width="14.85546875" style="15" customWidth="1"/>
    <col min="3332" max="3332" width="24.140625" style="15" customWidth="1"/>
    <col min="3333" max="3333" width="13.5703125" style="15" customWidth="1"/>
    <col min="3334" max="3335" width="11" style="15" customWidth="1"/>
    <col min="3336" max="3336" width="9.7109375" style="15" customWidth="1"/>
    <col min="3337" max="3584" width="11.42578125" style="15"/>
    <col min="3585" max="3585" width="9.5703125" style="15" customWidth="1"/>
    <col min="3586" max="3586" width="18.85546875" style="15" bestFit="1" customWidth="1"/>
    <col min="3587" max="3587" width="14.85546875" style="15" customWidth="1"/>
    <col min="3588" max="3588" width="24.140625" style="15" customWidth="1"/>
    <col min="3589" max="3589" width="13.5703125" style="15" customWidth="1"/>
    <col min="3590" max="3591" width="11" style="15" customWidth="1"/>
    <col min="3592" max="3592" width="9.7109375" style="15" customWidth="1"/>
    <col min="3593" max="3840" width="11.42578125" style="15"/>
    <col min="3841" max="3841" width="9.5703125" style="15" customWidth="1"/>
    <col min="3842" max="3842" width="18.85546875" style="15" bestFit="1" customWidth="1"/>
    <col min="3843" max="3843" width="14.85546875" style="15" customWidth="1"/>
    <col min="3844" max="3844" width="24.140625" style="15" customWidth="1"/>
    <col min="3845" max="3845" width="13.5703125" style="15" customWidth="1"/>
    <col min="3846" max="3847" width="11" style="15" customWidth="1"/>
    <col min="3848" max="3848" width="9.7109375" style="15" customWidth="1"/>
    <col min="3849" max="4096" width="11.42578125" style="15"/>
    <col min="4097" max="4097" width="9.5703125" style="15" customWidth="1"/>
    <col min="4098" max="4098" width="18.85546875" style="15" bestFit="1" customWidth="1"/>
    <col min="4099" max="4099" width="14.85546875" style="15" customWidth="1"/>
    <col min="4100" max="4100" width="24.140625" style="15" customWidth="1"/>
    <col min="4101" max="4101" width="13.5703125" style="15" customWidth="1"/>
    <col min="4102" max="4103" width="11" style="15" customWidth="1"/>
    <col min="4104" max="4104" width="9.7109375" style="15" customWidth="1"/>
    <col min="4105" max="4352" width="11.42578125" style="15"/>
    <col min="4353" max="4353" width="9.5703125" style="15" customWidth="1"/>
    <col min="4354" max="4354" width="18.85546875" style="15" bestFit="1" customWidth="1"/>
    <col min="4355" max="4355" width="14.85546875" style="15" customWidth="1"/>
    <col min="4356" max="4356" width="24.140625" style="15" customWidth="1"/>
    <col min="4357" max="4357" width="13.5703125" style="15" customWidth="1"/>
    <col min="4358" max="4359" width="11" style="15" customWidth="1"/>
    <col min="4360" max="4360" width="9.7109375" style="15" customWidth="1"/>
    <col min="4361" max="4608" width="11.42578125" style="15"/>
    <col min="4609" max="4609" width="9.5703125" style="15" customWidth="1"/>
    <col min="4610" max="4610" width="18.85546875" style="15" bestFit="1" customWidth="1"/>
    <col min="4611" max="4611" width="14.85546875" style="15" customWidth="1"/>
    <col min="4612" max="4612" width="24.140625" style="15" customWidth="1"/>
    <col min="4613" max="4613" width="13.5703125" style="15" customWidth="1"/>
    <col min="4614" max="4615" width="11" style="15" customWidth="1"/>
    <col min="4616" max="4616" width="9.7109375" style="15" customWidth="1"/>
    <col min="4617" max="4864" width="11.42578125" style="15"/>
    <col min="4865" max="4865" width="9.5703125" style="15" customWidth="1"/>
    <col min="4866" max="4866" width="18.85546875" style="15" bestFit="1" customWidth="1"/>
    <col min="4867" max="4867" width="14.85546875" style="15" customWidth="1"/>
    <col min="4868" max="4868" width="24.140625" style="15" customWidth="1"/>
    <col min="4869" max="4869" width="13.5703125" style="15" customWidth="1"/>
    <col min="4870" max="4871" width="11" style="15" customWidth="1"/>
    <col min="4872" max="4872" width="9.7109375" style="15" customWidth="1"/>
    <col min="4873" max="5120" width="11.42578125" style="15"/>
    <col min="5121" max="5121" width="9.5703125" style="15" customWidth="1"/>
    <col min="5122" max="5122" width="18.85546875" style="15" bestFit="1" customWidth="1"/>
    <col min="5123" max="5123" width="14.85546875" style="15" customWidth="1"/>
    <col min="5124" max="5124" width="24.140625" style="15" customWidth="1"/>
    <col min="5125" max="5125" width="13.5703125" style="15" customWidth="1"/>
    <col min="5126" max="5127" width="11" style="15" customWidth="1"/>
    <col min="5128" max="5128" width="9.7109375" style="15" customWidth="1"/>
    <col min="5129" max="5376" width="11.42578125" style="15"/>
    <col min="5377" max="5377" width="9.5703125" style="15" customWidth="1"/>
    <col min="5378" max="5378" width="18.85546875" style="15" bestFit="1" customWidth="1"/>
    <col min="5379" max="5379" width="14.85546875" style="15" customWidth="1"/>
    <col min="5380" max="5380" width="24.140625" style="15" customWidth="1"/>
    <col min="5381" max="5381" width="13.5703125" style="15" customWidth="1"/>
    <col min="5382" max="5383" width="11" style="15" customWidth="1"/>
    <col min="5384" max="5384" width="9.7109375" style="15" customWidth="1"/>
    <col min="5385" max="5632" width="11.42578125" style="15"/>
    <col min="5633" max="5633" width="9.5703125" style="15" customWidth="1"/>
    <col min="5634" max="5634" width="18.85546875" style="15" bestFit="1" customWidth="1"/>
    <col min="5635" max="5635" width="14.85546875" style="15" customWidth="1"/>
    <col min="5636" max="5636" width="24.140625" style="15" customWidth="1"/>
    <col min="5637" max="5637" width="13.5703125" style="15" customWidth="1"/>
    <col min="5638" max="5639" width="11" style="15" customWidth="1"/>
    <col min="5640" max="5640" width="9.7109375" style="15" customWidth="1"/>
    <col min="5641" max="5888" width="11.42578125" style="15"/>
    <col min="5889" max="5889" width="9.5703125" style="15" customWidth="1"/>
    <col min="5890" max="5890" width="18.85546875" style="15" bestFit="1" customWidth="1"/>
    <col min="5891" max="5891" width="14.85546875" style="15" customWidth="1"/>
    <col min="5892" max="5892" width="24.140625" style="15" customWidth="1"/>
    <col min="5893" max="5893" width="13.5703125" style="15" customWidth="1"/>
    <col min="5894" max="5895" width="11" style="15" customWidth="1"/>
    <col min="5896" max="5896" width="9.7109375" style="15" customWidth="1"/>
    <col min="5897" max="6144" width="11.42578125" style="15"/>
    <col min="6145" max="6145" width="9.5703125" style="15" customWidth="1"/>
    <col min="6146" max="6146" width="18.85546875" style="15" bestFit="1" customWidth="1"/>
    <col min="6147" max="6147" width="14.85546875" style="15" customWidth="1"/>
    <col min="6148" max="6148" width="24.140625" style="15" customWidth="1"/>
    <col min="6149" max="6149" width="13.5703125" style="15" customWidth="1"/>
    <col min="6150" max="6151" width="11" style="15" customWidth="1"/>
    <col min="6152" max="6152" width="9.7109375" style="15" customWidth="1"/>
    <col min="6153" max="6400" width="11.42578125" style="15"/>
    <col min="6401" max="6401" width="9.5703125" style="15" customWidth="1"/>
    <col min="6402" max="6402" width="18.85546875" style="15" bestFit="1" customWidth="1"/>
    <col min="6403" max="6403" width="14.85546875" style="15" customWidth="1"/>
    <col min="6404" max="6404" width="24.140625" style="15" customWidth="1"/>
    <col min="6405" max="6405" width="13.5703125" style="15" customWidth="1"/>
    <col min="6406" max="6407" width="11" style="15" customWidth="1"/>
    <col min="6408" max="6408" width="9.7109375" style="15" customWidth="1"/>
    <col min="6409" max="6656" width="11.42578125" style="15"/>
    <col min="6657" max="6657" width="9.5703125" style="15" customWidth="1"/>
    <col min="6658" max="6658" width="18.85546875" style="15" bestFit="1" customWidth="1"/>
    <col min="6659" max="6659" width="14.85546875" style="15" customWidth="1"/>
    <col min="6660" max="6660" width="24.140625" style="15" customWidth="1"/>
    <col min="6661" max="6661" width="13.5703125" style="15" customWidth="1"/>
    <col min="6662" max="6663" width="11" style="15" customWidth="1"/>
    <col min="6664" max="6664" width="9.7109375" style="15" customWidth="1"/>
    <col min="6665" max="6912" width="11.42578125" style="15"/>
    <col min="6913" max="6913" width="9.5703125" style="15" customWidth="1"/>
    <col min="6914" max="6914" width="18.85546875" style="15" bestFit="1" customWidth="1"/>
    <col min="6915" max="6915" width="14.85546875" style="15" customWidth="1"/>
    <col min="6916" max="6916" width="24.140625" style="15" customWidth="1"/>
    <col min="6917" max="6917" width="13.5703125" style="15" customWidth="1"/>
    <col min="6918" max="6919" width="11" style="15" customWidth="1"/>
    <col min="6920" max="6920" width="9.7109375" style="15" customWidth="1"/>
    <col min="6921" max="7168" width="11.42578125" style="15"/>
    <col min="7169" max="7169" width="9.5703125" style="15" customWidth="1"/>
    <col min="7170" max="7170" width="18.85546875" style="15" bestFit="1" customWidth="1"/>
    <col min="7171" max="7171" width="14.85546875" style="15" customWidth="1"/>
    <col min="7172" max="7172" width="24.140625" style="15" customWidth="1"/>
    <col min="7173" max="7173" width="13.5703125" style="15" customWidth="1"/>
    <col min="7174" max="7175" width="11" style="15" customWidth="1"/>
    <col min="7176" max="7176" width="9.7109375" style="15" customWidth="1"/>
    <col min="7177" max="7424" width="11.42578125" style="15"/>
    <col min="7425" max="7425" width="9.5703125" style="15" customWidth="1"/>
    <col min="7426" max="7426" width="18.85546875" style="15" bestFit="1" customWidth="1"/>
    <col min="7427" max="7427" width="14.85546875" style="15" customWidth="1"/>
    <col min="7428" max="7428" width="24.140625" style="15" customWidth="1"/>
    <col min="7429" max="7429" width="13.5703125" style="15" customWidth="1"/>
    <col min="7430" max="7431" width="11" style="15" customWidth="1"/>
    <col min="7432" max="7432" width="9.7109375" style="15" customWidth="1"/>
    <col min="7433" max="7680" width="11.42578125" style="15"/>
    <col min="7681" max="7681" width="9.5703125" style="15" customWidth="1"/>
    <col min="7682" max="7682" width="18.85546875" style="15" bestFit="1" customWidth="1"/>
    <col min="7683" max="7683" width="14.85546875" style="15" customWidth="1"/>
    <col min="7684" max="7684" width="24.140625" style="15" customWidth="1"/>
    <col min="7685" max="7685" width="13.5703125" style="15" customWidth="1"/>
    <col min="7686" max="7687" width="11" style="15" customWidth="1"/>
    <col min="7688" max="7688" width="9.7109375" style="15" customWidth="1"/>
    <col min="7689" max="7936" width="11.42578125" style="15"/>
    <col min="7937" max="7937" width="9.5703125" style="15" customWidth="1"/>
    <col min="7938" max="7938" width="18.85546875" style="15" bestFit="1" customWidth="1"/>
    <col min="7939" max="7939" width="14.85546875" style="15" customWidth="1"/>
    <col min="7940" max="7940" width="24.140625" style="15" customWidth="1"/>
    <col min="7941" max="7941" width="13.5703125" style="15" customWidth="1"/>
    <col min="7942" max="7943" width="11" style="15" customWidth="1"/>
    <col min="7944" max="7944" width="9.7109375" style="15" customWidth="1"/>
    <col min="7945" max="8192" width="11.42578125" style="15"/>
    <col min="8193" max="8193" width="9.5703125" style="15" customWidth="1"/>
    <col min="8194" max="8194" width="18.85546875" style="15" bestFit="1" customWidth="1"/>
    <col min="8195" max="8195" width="14.85546875" style="15" customWidth="1"/>
    <col min="8196" max="8196" width="24.140625" style="15" customWidth="1"/>
    <col min="8197" max="8197" width="13.5703125" style="15" customWidth="1"/>
    <col min="8198" max="8199" width="11" style="15" customWidth="1"/>
    <col min="8200" max="8200" width="9.7109375" style="15" customWidth="1"/>
    <col min="8201" max="8448" width="11.42578125" style="15"/>
    <col min="8449" max="8449" width="9.5703125" style="15" customWidth="1"/>
    <col min="8450" max="8450" width="18.85546875" style="15" bestFit="1" customWidth="1"/>
    <col min="8451" max="8451" width="14.85546875" style="15" customWidth="1"/>
    <col min="8452" max="8452" width="24.140625" style="15" customWidth="1"/>
    <col min="8453" max="8453" width="13.5703125" style="15" customWidth="1"/>
    <col min="8454" max="8455" width="11" style="15" customWidth="1"/>
    <col min="8456" max="8456" width="9.7109375" style="15" customWidth="1"/>
    <col min="8457" max="8704" width="11.42578125" style="15"/>
    <col min="8705" max="8705" width="9.5703125" style="15" customWidth="1"/>
    <col min="8706" max="8706" width="18.85546875" style="15" bestFit="1" customWidth="1"/>
    <col min="8707" max="8707" width="14.85546875" style="15" customWidth="1"/>
    <col min="8708" max="8708" width="24.140625" style="15" customWidth="1"/>
    <col min="8709" max="8709" width="13.5703125" style="15" customWidth="1"/>
    <col min="8710" max="8711" width="11" style="15" customWidth="1"/>
    <col min="8712" max="8712" width="9.7109375" style="15" customWidth="1"/>
    <col min="8713" max="8960" width="11.42578125" style="15"/>
    <col min="8961" max="8961" width="9.5703125" style="15" customWidth="1"/>
    <col min="8962" max="8962" width="18.85546875" style="15" bestFit="1" customWidth="1"/>
    <col min="8963" max="8963" width="14.85546875" style="15" customWidth="1"/>
    <col min="8964" max="8964" width="24.140625" style="15" customWidth="1"/>
    <col min="8965" max="8965" width="13.5703125" style="15" customWidth="1"/>
    <col min="8966" max="8967" width="11" style="15" customWidth="1"/>
    <col min="8968" max="8968" width="9.7109375" style="15" customWidth="1"/>
    <col min="8969" max="9216" width="11.42578125" style="15"/>
    <col min="9217" max="9217" width="9.5703125" style="15" customWidth="1"/>
    <col min="9218" max="9218" width="18.85546875" style="15" bestFit="1" customWidth="1"/>
    <col min="9219" max="9219" width="14.85546875" style="15" customWidth="1"/>
    <col min="9220" max="9220" width="24.140625" style="15" customWidth="1"/>
    <col min="9221" max="9221" width="13.5703125" style="15" customWidth="1"/>
    <col min="9222" max="9223" width="11" style="15" customWidth="1"/>
    <col min="9224" max="9224" width="9.7109375" style="15" customWidth="1"/>
    <col min="9225" max="9472" width="11.42578125" style="15"/>
    <col min="9473" max="9473" width="9.5703125" style="15" customWidth="1"/>
    <col min="9474" max="9474" width="18.85546875" style="15" bestFit="1" customWidth="1"/>
    <col min="9475" max="9475" width="14.85546875" style="15" customWidth="1"/>
    <col min="9476" max="9476" width="24.140625" style="15" customWidth="1"/>
    <col min="9477" max="9477" width="13.5703125" style="15" customWidth="1"/>
    <col min="9478" max="9479" width="11" style="15" customWidth="1"/>
    <col min="9480" max="9480" width="9.7109375" style="15" customWidth="1"/>
    <col min="9481" max="9728" width="11.42578125" style="15"/>
    <col min="9729" max="9729" width="9.5703125" style="15" customWidth="1"/>
    <col min="9730" max="9730" width="18.85546875" style="15" bestFit="1" customWidth="1"/>
    <col min="9731" max="9731" width="14.85546875" style="15" customWidth="1"/>
    <col min="9732" max="9732" width="24.140625" style="15" customWidth="1"/>
    <col min="9733" max="9733" width="13.5703125" style="15" customWidth="1"/>
    <col min="9734" max="9735" width="11" style="15" customWidth="1"/>
    <col min="9736" max="9736" width="9.7109375" style="15" customWidth="1"/>
    <col min="9737" max="9984" width="11.42578125" style="15"/>
    <col min="9985" max="9985" width="9.5703125" style="15" customWidth="1"/>
    <col min="9986" max="9986" width="18.85546875" style="15" bestFit="1" customWidth="1"/>
    <col min="9987" max="9987" width="14.85546875" style="15" customWidth="1"/>
    <col min="9988" max="9988" width="24.140625" style="15" customWidth="1"/>
    <col min="9989" max="9989" width="13.5703125" style="15" customWidth="1"/>
    <col min="9990" max="9991" width="11" style="15" customWidth="1"/>
    <col min="9992" max="9992" width="9.7109375" style="15" customWidth="1"/>
    <col min="9993" max="10240" width="11.42578125" style="15"/>
    <col min="10241" max="10241" width="9.5703125" style="15" customWidth="1"/>
    <col min="10242" max="10242" width="18.85546875" style="15" bestFit="1" customWidth="1"/>
    <col min="10243" max="10243" width="14.85546875" style="15" customWidth="1"/>
    <col min="10244" max="10244" width="24.140625" style="15" customWidth="1"/>
    <col min="10245" max="10245" width="13.5703125" style="15" customWidth="1"/>
    <col min="10246" max="10247" width="11" style="15" customWidth="1"/>
    <col min="10248" max="10248" width="9.7109375" style="15" customWidth="1"/>
    <col min="10249" max="10496" width="11.42578125" style="15"/>
    <col min="10497" max="10497" width="9.5703125" style="15" customWidth="1"/>
    <col min="10498" max="10498" width="18.85546875" style="15" bestFit="1" customWidth="1"/>
    <col min="10499" max="10499" width="14.85546875" style="15" customWidth="1"/>
    <col min="10500" max="10500" width="24.140625" style="15" customWidth="1"/>
    <col min="10501" max="10501" width="13.5703125" style="15" customWidth="1"/>
    <col min="10502" max="10503" width="11" style="15" customWidth="1"/>
    <col min="10504" max="10504" width="9.7109375" style="15" customWidth="1"/>
    <col min="10505" max="10752" width="11.42578125" style="15"/>
    <col min="10753" max="10753" width="9.5703125" style="15" customWidth="1"/>
    <col min="10754" max="10754" width="18.85546875" style="15" bestFit="1" customWidth="1"/>
    <col min="10755" max="10755" width="14.85546875" style="15" customWidth="1"/>
    <col min="10756" max="10756" width="24.140625" style="15" customWidth="1"/>
    <col min="10757" max="10757" width="13.5703125" style="15" customWidth="1"/>
    <col min="10758" max="10759" width="11" style="15" customWidth="1"/>
    <col min="10760" max="10760" width="9.7109375" style="15" customWidth="1"/>
    <col min="10761" max="11008" width="11.42578125" style="15"/>
    <col min="11009" max="11009" width="9.5703125" style="15" customWidth="1"/>
    <col min="11010" max="11010" width="18.85546875" style="15" bestFit="1" customWidth="1"/>
    <col min="11011" max="11011" width="14.85546875" style="15" customWidth="1"/>
    <col min="11012" max="11012" width="24.140625" style="15" customWidth="1"/>
    <col min="11013" max="11013" width="13.5703125" style="15" customWidth="1"/>
    <col min="11014" max="11015" width="11" style="15" customWidth="1"/>
    <col min="11016" max="11016" width="9.7109375" style="15" customWidth="1"/>
    <col min="11017" max="11264" width="11.42578125" style="15"/>
    <col min="11265" max="11265" width="9.5703125" style="15" customWidth="1"/>
    <col min="11266" max="11266" width="18.85546875" style="15" bestFit="1" customWidth="1"/>
    <col min="11267" max="11267" width="14.85546875" style="15" customWidth="1"/>
    <col min="11268" max="11268" width="24.140625" style="15" customWidth="1"/>
    <col min="11269" max="11269" width="13.5703125" style="15" customWidth="1"/>
    <col min="11270" max="11271" width="11" style="15" customWidth="1"/>
    <col min="11272" max="11272" width="9.7109375" style="15" customWidth="1"/>
    <col min="11273" max="11520" width="11.42578125" style="15"/>
    <col min="11521" max="11521" width="9.5703125" style="15" customWidth="1"/>
    <col min="11522" max="11522" width="18.85546875" style="15" bestFit="1" customWidth="1"/>
    <col min="11523" max="11523" width="14.85546875" style="15" customWidth="1"/>
    <col min="11524" max="11524" width="24.140625" style="15" customWidth="1"/>
    <col min="11525" max="11525" width="13.5703125" style="15" customWidth="1"/>
    <col min="11526" max="11527" width="11" style="15" customWidth="1"/>
    <col min="11528" max="11528" width="9.7109375" style="15" customWidth="1"/>
    <col min="11529" max="11776" width="11.42578125" style="15"/>
    <col min="11777" max="11777" width="9.5703125" style="15" customWidth="1"/>
    <col min="11778" max="11778" width="18.85546875" style="15" bestFit="1" customWidth="1"/>
    <col min="11779" max="11779" width="14.85546875" style="15" customWidth="1"/>
    <col min="11780" max="11780" width="24.140625" style="15" customWidth="1"/>
    <col min="11781" max="11781" width="13.5703125" style="15" customWidth="1"/>
    <col min="11782" max="11783" width="11" style="15" customWidth="1"/>
    <col min="11784" max="11784" width="9.7109375" style="15" customWidth="1"/>
    <col min="11785" max="12032" width="11.42578125" style="15"/>
    <col min="12033" max="12033" width="9.5703125" style="15" customWidth="1"/>
    <col min="12034" max="12034" width="18.85546875" style="15" bestFit="1" customWidth="1"/>
    <col min="12035" max="12035" width="14.85546875" style="15" customWidth="1"/>
    <col min="12036" max="12036" width="24.140625" style="15" customWidth="1"/>
    <col min="12037" max="12037" width="13.5703125" style="15" customWidth="1"/>
    <col min="12038" max="12039" width="11" style="15" customWidth="1"/>
    <col min="12040" max="12040" width="9.7109375" style="15" customWidth="1"/>
    <col min="12041" max="12288" width="11.42578125" style="15"/>
    <col min="12289" max="12289" width="9.5703125" style="15" customWidth="1"/>
    <col min="12290" max="12290" width="18.85546875" style="15" bestFit="1" customWidth="1"/>
    <col min="12291" max="12291" width="14.85546875" style="15" customWidth="1"/>
    <col min="12292" max="12292" width="24.140625" style="15" customWidth="1"/>
    <col min="12293" max="12293" width="13.5703125" style="15" customWidth="1"/>
    <col min="12294" max="12295" width="11" style="15" customWidth="1"/>
    <col min="12296" max="12296" width="9.7109375" style="15" customWidth="1"/>
    <col min="12297" max="12544" width="11.42578125" style="15"/>
    <col min="12545" max="12545" width="9.5703125" style="15" customWidth="1"/>
    <col min="12546" max="12546" width="18.85546875" style="15" bestFit="1" customWidth="1"/>
    <col min="12547" max="12547" width="14.85546875" style="15" customWidth="1"/>
    <col min="12548" max="12548" width="24.140625" style="15" customWidth="1"/>
    <col min="12549" max="12549" width="13.5703125" style="15" customWidth="1"/>
    <col min="12550" max="12551" width="11" style="15" customWidth="1"/>
    <col min="12552" max="12552" width="9.7109375" style="15" customWidth="1"/>
    <col min="12553" max="12800" width="11.42578125" style="15"/>
    <col min="12801" max="12801" width="9.5703125" style="15" customWidth="1"/>
    <col min="12802" max="12802" width="18.85546875" style="15" bestFit="1" customWidth="1"/>
    <col min="12803" max="12803" width="14.85546875" style="15" customWidth="1"/>
    <col min="12804" max="12804" width="24.140625" style="15" customWidth="1"/>
    <col min="12805" max="12805" width="13.5703125" style="15" customWidth="1"/>
    <col min="12806" max="12807" width="11" style="15" customWidth="1"/>
    <col min="12808" max="12808" width="9.7109375" style="15" customWidth="1"/>
    <col min="12809" max="13056" width="11.42578125" style="15"/>
    <col min="13057" max="13057" width="9.5703125" style="15" customWidth="1"/>
    <col min="13058" max="13058" width="18.85546875" style="15" bestFit="1" customWidth="1"/>
    <col min="13059" max="13059" width="14.85546875" style="15" customWidth="1"/>
    <col min="13060" max="13060" width="24.140625" style="15" customWidth="1"/>
    <col min="13061" max="13061" width="13.5703125" style="15" customWidth="1"/>
    <col min="13062" max="13063" width="11" style="15" customWidth="1"/>
    <col min="13064" max="13064" width="9.7109375" style="15" customWidth="1"/>
    <col min="13065" max="13312" width="11.42578125" style="15"/>
    <col min="13313" max="13313" width="9.5703125" style="15" customWidth="1"/>
    <col min="13314" max="13314" width="18.85546875" style="15" bestFit="1" customWidth="1"/>
    <col min="13315" max="13315" width="14.85546875" style="15" customWidth="1"/>
    <col min="13316" max="13316" width="24.140625" style="15" customWidth="1"/>
    <col min="13317" max="13317" width="13.5703125" style="15" customWidth="1"/>
    <col min="13318" max="13319" width="11" style="15" customWidth="1"/>
    <col min="13320" max="13320" width="9.7109375" style="15" customWidth="1"/>
    <col min="13321" max="13568" width="11.42578125" style="15"/>
    <col min="13569" max="13569" width="9.5703125" style="15" customWidth="1"/>
    <col min="13570" max="13570" width="18.85546875" style="15" bestFit="1" customWidth="1"/>
    <col min="13571" max="13571" width="14.85546875" style="15" customWidth="1"/>
    <col min="13572" max="13572" width="24.140625" style="15" customWidth="1"/>
    <col min="13573" max="13573" width="13.5703125" style="15" customWidth="1"/>
    <col min="13574" max="13575" width="11" style="15" customWidth="1"/>
    <col min="13576" max="13576" width="9.7109375" style="15" customWidth="1"/>
    <col min="13577" max="13824" width="11.42578125" style="15"/>
    <col min="13825" max="13825" width="9.5703125" style="15" customWidth="1"/>
    <col min="13826" max="13826" width="18.85546875" style="15" bestFit="1" customWidth="1"/>
    <col min="13827" max="13827" width="14.85546875" style="15" customWidth="1"/>
    <col min="13828" max="13828" width="24.140625" style="15" customWidth="1"/>
    <col min="13829" max="13829" width="13.5703125" style="15" customWidth="1"/>
    <col min="13830" max="13831" width="11" style="15" customWidth="1"/>
    <col min="13832" max="13832" width="9.7109375" style="15" customWidth="1"/>
    <col min="13833" max="14080" width="11.42578125" style="15"/>
    <col min="14081" max="14081" width="9.5703125" style="15" customWidth="1"/>
    <col min="14082" max="14082" width="18.85546875" style="15" bestFit="1" customWidth="1"/>
    <col min="14083" max="14083" width="14.85546875" style="15" customWidth="1"/>
    <col min="14084" max="14084" width="24.140625" style="15" customWidth="1"/>
    <col min="14085" max="14085" width="13.5703125" style="15" customWidth="1"/>
    <col min="14086" max="14087" width="11" style="15" customWidth="1"/>
    <col min="14088" max="14088" width="9.7109375" style="15" customWidth="1"/>
    <col min="14089" max="14336" width="11.42578125" style="15"/>
    <col min="14337" max="14337" width="9.5703125" style="15" customWidth="1"/>
    <col min="14338" max="14338" width="18.85546875" style="15" bestFit="1" customWidth="1"/>
    <col min="14339" max="14339" width="14.85546875" style="15" customWidth="1"/>
    <col min="14340" max="14340" width="24.140625" style="15" customWidth="1"/>
    <col min="14341" max="14341" width="13.5703125" style="15" customWidth="1"/>
    <col min="14342" max="14343" width="11" style="15" customWidth="1"/>
    <col min="14344" max="14344" width="9.7109375" style="15" customWidth="1"/>
    <col min="14345" max="14592" width="11.42578125" style="15"/>
    <col min="14593" max="14593" width="9.5703125" style="15" customWidth="1"/>
    <col min="14594" max="14594" width="18.85546875" style="15" bestFit="1" customWidth="1"/>
    <col min="14595" max="14595" width="14.85546875" style="15" customWidth="1"/>
    <col min="14596" max="14596" width="24.140625" style="15" customWidth="1"/>
    <col min="14597" max="14597" width="13.5703125" style="15" customWidth="1"/>
    <col min="14598" max="14599" width="11" style="15" customWidth="1"/>
    <col min="14600" max="14600" width="9.7109375" style="15" customWidth="1"/>
    <col min="14601" max="14848" width="11.42578125" style="15"/>
    <col min="14849" max="14849" width="9.5703125" style="15" customWidth="1"/>
    <col min="14850" max="14850" width="18.85546875" style="15" bestFit="1" customWidth="1"/>
    <col min="14851" max="14851" width="14.85546875" style="15" customWidth="1"/>
    <col min="14852" max="14852" width="24.140625" style="15" customWidth="1"/>
    <col min="14853" max="14853" width="13.5703125" style="15" customWidth="1"/>
    <col min="14854" max="14855" width="11" style="15" customWidth="1"/>
    <col min="14856" max="14856" width="9.7109375" style="15" customWidth="1"/>
    <col min="14857" max="15104" width="11.42578125" style="15"/>
    <col min="15105" max="15105" width="9.5703125" style="15" customWidth="1"/>
    <col min="15106" max="15106" width="18.85546875" style="15" bestFit="1" customWidth="1"/>
    <col min="15107" max="15107" width="14.85546875" style="15" customWidth="1"/>
    <col min="15108" max="15108" width="24.140625" style="15" customWidth="1"/>
    <col min="15109" max="15109" width="13.5703125" style="15" customWidth="1"/>
    <col min="15110" max="15111" width="11" style="15" customWidth="1"/>
    <col min="15112" max="15112" width="9.7109375" style="15" customWidth="1"/>
    <col min="15113" max="15360" width="11.42578125" style="15"/>
    <col min="15361" max="15361" width="9.5703125" style="15" customWidth="1"/>
    <col min="15362" max="15362" width="18.85546875" style="15" bestFit="1" customWidth="1"/>
    <col min="15363" max="15363" width="14.85546875" style="15" customWidth="1"/>
    <col min="15364" max="15364" width="24.140625" style="15" customWidth="1"/>
    <col min="15365" max="15365" width="13.5703125" style="15" customWidth="1"/>
    <col min="15366" max="15367" width="11" style="15" customWidth="1"/>
    <col min="15368" max="15368" width="9.7109375" style="15" customWidth="1"/>
    <col min="15369" max="15616" width="11.42578125" style="15"/>
    <col min="15617" max="15617" width="9.5703125" style="15" customWidth="1"/>
    <col min="15618" max="15618" width="18.85546875" style="15" bestFit="1" customWidth="1"/>
    <col min="15619" max="15619" width="14.85546875" style="15" customWidth="1"/>
    <col min="15620" max="15620" width="24.140625" style="15" customWidth="1"/>
    <col min="15621" max="15621" width="13.5703125" style="15" customWidth="1"/>
    <col min="15622" max="15623" width="11" style="15" customWidth="1"/>
    <col min="15624" max="15624" width="9.7109375" style="15" customWidth="1"/>
    <col min="15625" max="15872" width="11.42578125" style="15"/>
    <col min="15873" max="15873" width="9.5703125" style="15" customWidth="1"/>
    <col min="15874" max="15874" width="18.85546875" style="15" bestFit="1" customWidth="1"/>
    <col min="15875" max="15875" width="14.85546875" style="15" customWidth="1"/>
    <col min="15876" max="15876" width="24.140625" style="15" customWidth="1"/>
    <col min="15877" max="15877" width="13.5703125" style="15" customWidth="1"/>
    <col min="15878" max="15879" width="11" style="15" customWidth="1"/>
    <col min="15880" max="15880" width="9.7109375" style="15" customWidth="1"/>
    <col min="15881" max="16128" width="11.42578125" style="15"/>
    <col min="16129" max="16129" width="9.5703125" style="15" customWidth="1"/>
    <col min="16130" max="16130" width="18.85546875" style="15" bestFit="1" customWidth="1"/>
    <col min="16131" max="16131" width="14.85546875" style="15" customWidth="1"/>
    <col min="16132" max="16132" width="24.140625" style="15" customWidth="1"/>
    <col min="16133" max="16133" width="13.5703125" style="15" customWidth="1"/>
    <col min="16134" max="16135" width="11" style="15" customWidth="1"/>
    <col min="16136" max="16136" width="9.7109375" style="15" customWidth="1"/>
    <col min="16137" max="16384" width="11.42578125" style="15"/>
  </cols>
  <sheetData>
    <row r="1" spans="1:8" ht="15.75" x14ac:dyDescent="0.25">
      <c r="A1" s="223" t="s">
        <v>362</v>
      </c>
      <c r="B1" s="223"/>
      <c r="C1" s="223"/>
      <c r="D1" s="223"/>
      <c r="E1" s="223"/>
      <c r="F1" s="223"/>
      <c r="G1" s="223"/>
      <c r="H1" s="223"/>
    </row>
    <row r="2" spans="1:8" ht="15.75" x14ac:dyDescent="0.25">
      <c r="A2" s="170"/>
      <c r="B2" s="170"/>
      <c r="C2" s="170"/>
      <c r="D2" s="170"/>
      <c r="E2" s="170"/>
      <c r="F2" s="170"/>
      <c r="G2" s="170"/>
      <c r="H2" s="170"/>
    </row>
    <row r="3" spans="1:8" ht="13.15" customHeight="1" x14ac:dyDescent="0.3">
      <c r="A3" s="218" t="s">
        <v>440</v>
      </c>
      <c r="B3" s="218"/>
      <c r="C3" s="218"/>
      <c r="D3" s="218"/>
      <c r="E3" s="220"/>
      <c r="F3" s="220"/>
      <c r="G3" s="220"/>
      <c r="H3" s="220"/>
    </row>
    <row r="4" spans="1:8" x14ac:dyDescent="0.2">
      <c r="A4" s="187"/>
      <c r="B4" s="18" t="s">
        <v>363</v>
      </c>
      <c r="C4" s="224" t="s">
        <v>364</v>
      </c>
      <c r="D4" s="224"/>
      <c r="E4" s="19" t="s">
        <v>365</v>
      </c>
      <c r="F4" s="225" t="s">
        <v>366</v>
      </c>
      <c r="G4" s="225"/>
      <c r="H4" s="225"/>
    </row>
    <row r="5" spans="1:8" x14ac:dyDescent="0.2">
      <c r="A5" s="186" t="s">
        <v>367</v>
      </c>
      <c r="B5" s="20"/>
      <c r="C5" s="21"/>
      <c r="D5" s="22" t="s">
        <v>368</v>
      </c>
      <c r="E5" s="21"/>
      <c r="F5" s="23"/>
      <c r="G5" s="226" t="s">
        <v>369</v>
      </c>
      <c r="H5" s="226"/>
    </row>
    <row r="6" spans="1:8" s="27" customFormat="1" ht="13.15" x14ac:dyDescent="0.25">
      <c r="A6" s="24">
        <v>1880</v>
      </c>
      <c r="B6" s="25">
        <v>8095</v>
      </c>
      <c r="C6" s="25">
        <v>3137</v>
      </c>
      <c r="D6" s="25" t="s">
        <v>370</v>
      </c>
      <c r="E6" s="25" t="s">
        <v>370</v>
      </c>
      <c r="F6" s="25" t="s">
        <v>370</v>
      </c>
      <c r="G6" s="25" t="s">
        <v>370</v>
      </c>
      <c r="H6" s="26" t="s">
        <v>370</v>
      </c>
    </row>
    <row r="7" spans="1:8" s="27" customFormat="1" ht="13.15" x14ac:dyDescent="0.25">
      <c r="A7" s="24">
        <v>1891</v>
      </c>
      <c r="B7" s="25">
        <v>7864</v>
      </c>
      <c r="C7" s="25">
        <v>3282</v>
      </c>
      <c r="D7" s="25" t="s">
        <v>370</v>
      </c>
      <c r="E7" s="25" t="s">
        <v>370</v>
      </c>
      <c r="F7" s="25" t="s">
        <v>370</v>
      </c>
      <c r="G7" s="25" t="s">
        <v>370</v>
      </c>
      <c r="H7" s="26" t="s">
        <v>370</v>
      </c>
    </row>
    <row r="8" spans="1:8" s="27" customFormat="1" ht="13.15" x14ac:dyDescent="0.25">
      <c r="A8" s="24">
        <v>1901</v>
      </c>
      <c r="B8" s="25">
        <v>7531</v>
      </c>
      <c r="C8" s="25">
        <v>3120</v>
      </c>
      <c r="D8" s="25" t="s">
        <v>370</v>
      </c>
      <c r="E8" s="25" t="s">
        <v>370</v>
      </c>
      <c r="F8" s="25" t="s">
        <v>370</v>
      </c>
      <c r="G8" s="25" t="s">
        <v>370</v>
      </c>
      <c r="H8" s="26" t="s">
        <v>370</v>
      </c>
    </row>
    <row r="9" spans="1:8" s="27" customFormat="1" ht="13.15" x14ac:dyDescent="0.25">
      <c r="A9" s="24">
        <v>1911</v>
      </c>
      <c r="B9" s="25">
        <v>8020</v>
      </c>
      <c r="C9" s="25">
        <v>3479</v>
      </c>
      <c r="D9" s="25" t="s">
        <v>370</v>
      </c>
      <c r="E9" s="25" t="s">
        <v>370</v>
      </c>
      <c r="F9" s="25" t="s">
        <v>370</v>
      </c>
      <c r="G9" s="25" t="s">
        <v>370</v>
      </c>
      <c r="H9" s="26" t="s">
        <v>370</v>
      </c>
    </row>
    <row r="10" spans="1:8" s="27" customFormat="1" ht="13.15" x14ac:dyDescent="0.25">
      <c r="A10" s="24">
        <v>1921</v>
      </c>
      <c r="B10" s="25">
        <v>8841</v>
      </c>
      <c r="C10" s="25">
        <v>4323</v>
      </c>
      <c r="D10" s="25" t="s">
        <v>370</v>
      </c>
      <c r="E10" s="25" t="s">
        <v>370</v>
      </c>
      <c r="F10" s="25" t="s">
        <v>370</v>
      </c>
      <c r="G10" s="25" t="s">
        <v>370</v>
      </c>
      <c r="H10" s="26" t="s">
        <v>370</v>
      </c>
    </row>
    <row r="11" spans="1:8" s="27" customFormat="1" ht="13.15" x14ac:dyDescent="0.25">
      <c r="A11" s="24">
        <v>1930</v>
      </c>
      <c r="B11" s="25">
        <v>9948</v>
      </c>
      <c r="C11" s="25">
        <v>4436</v>
      </c>
      <c r="D11" s="25" t="s">
        <v>12</v>
      </c>
      <c r="E11" s="25">
        <v>150</v>
      </c>
      <c r="F11" s="25">
        <v>4586</v>
      </c>
      <c r="G11" s="25" t="s">
        <v>370</v>
      </c>
      <c r="H11" s="26" t="s">
        <v>370</v>
      </c>
    </row>
    <row r="12" spans="1:8" s="27" customFormat="1" ht="13.15" x14ac:dyDescent="0.25">
      <c r="A12" s="24">
        <v>1941</v>
      </c>
      <c r="B12" s="25">
        <v>11094</v>
      </c>
      <c r="C12" s="25">
        <v>4874</v>
      </c>
      <c r="D12" s="25">
        <v>723</v>
      </c>
      <c r="E12" s="25">
        <v>10</v>
      </c>
      <c r="F12" s="25">
        <v>4161</v>
      </c>
      <c r="G12" s="25">
        <v>676</v>
      </c>
      <c r="H12" s="26">
        <f t="shared" ref="H12:H17" si="0">G12/F12</f>
        <v>0.16246094688776735</v>
      </c>
    </row>
    <row r="13" spans="1:8" s="27" customFormat="1" ht="13.15" x14ac:dyDescent="0.25">
      <c r="A13" s="24">
        <v>1950</v>
      </c>
      <c r="B13" s="25">
        <v>13757</v>
      </c>
      <c r="C13" s="25">
        <v>6018</v>
      </c>
      <c r="D13" s="25">
        <v>380</v>
      </c>
      <c r="E13" s="25">
        <v>700</v>
      </c>
      <c r="F13" s="25">
        <v>6338</v>
      </c>
      <c r="G13" s="25">
        <v>2007</v>
      </c>
      <c r="H13" s="26">
        <f t="shared" si="0"/>
        <v>0.31666140738403281</v>
      </c>
    </row>
    <row r="14" spans="1:8" s="27" customFormat="1" ht="13.15" x14ac:dyDescent="0.25">
      <c r="A14" s="24">
        <v>1960</v>
      </c>
      <c r="B14" s="25">
        <v>16628</v>
      </c>
      <c r="C14" s="25">
        <v>7575</v>
      </c>
      <c r="D14" s="25">
        <v>179</v>
      </c>
      <c r="E14" s="25">
        <v>1700</v>
      </c>
      <c r="F14" s="25">
        <v>9096</v>
      </c>
      <c r="G14" s="25">
        <v>3893</v>
      </c>
      <c r="H14" s="26">
        <f t="shared" si="0"/>
        <v>0.42799032541776605</v>
      </c>
    </row>
    <row r="15" spans="1:8" s="27" customFormat="1" ht="13.15" x14ac:dyDescent="0.25">
      <c r="A15" s="24">
        <v>1970</v>
      </c>
      <c r="B15" s="25">
        <v>21350</v>
      </c>
      <c r="C15" s="25">
        <v>9336</v>
      </c>
      <c r="D15" s="25">
        <v>368</v>
      </c>
      <c r="E15" s="25">
        <v>2601</v>
      </c>
      <c r="F15" s="25">
        <v>11569</v>
      </c>
      <c r="G15" s="25">
        <v>6240</v>
      </c>
      <c r="H15" s="26">
        <f t="shared" si="0"/>
        <v>0.53937246088685276</v>
      </c>
    </row>
    <row r="16" spans="1:8" s="27" customFormat="1" ht="13.15" x14ac:dyDescent="0.25">
      <c r="A16" s="24">
        <v>1980</v>
      </c>
      <c r="B16" s="25">
        <v>25215</v>
      </c>
      <c r="C16" s="25">
        <v>12266</v>
      </c>
      <c r="D16" s="25">
        <v>723</v>
      </c>
      <c r="E16" s="25">
        <v>3297</v>
      </c>
      <c r="F16" s="25">
        <v>14840</v>
      </c>
      <c r="G16" s="25">
        <v>8212</v>
      </c>
      <c r="H16" s="26">
        <f t="shared" si="0"/>
        <v>0.55336927223719679</v>
      </c>
    </row>
    <row r="17" spans="1:8" s="27" customFormat="1" ht="13.15" x14ac:dyDescent="0.25">
      <c r="A17" s="28">
        <v>1990</v>
      </c>
      <c r="B17" s="29">
        <v>29032</v>
      </c>
      <c r="C17" s="29">
        <v>13970</v>
      </c>
      <c r="D17" s="29">
        <v>950</v>
      </c>
      <c r="E17" s="29">
        <v>6885</v>
      </c>
      <c r="F17" s="29">
        <v>19905</v>
      </c>
      <c r="G17" s="29">
        <v>11933</v>
      </c>
      <c r="H17" s="30">
        <f t="shared" si="0"/>
        <v>0.59949761366490828</v>
      </c>
    </row>
    <row r="18" spans="1:8" s="27" customFormat="1" ht="13.15" x14ac:dyDescent="0.25">
      <c r="A18" s="31"/>
      <c r="B18" s="32"/>
      <c r="C18" s="32"/>
      <c r="D18" s="33"/>
      <c r="E18" s="33"/>
      <c r="F18" s="32"/>
      <c r="G18" s="32"/>
    </row>
    <row r="19" spans="1:8" s="27" customFormat="1" ht="14.45" customHeight="1" x14ac:dyDescent="0.25">
      <c r="A19" s="31"/>
      <c r="B19" s="32"/>
      <c r="C19" s="32"/>
      <c r="D19" s="33"/>
      <c r="E19" s="33"/>
      <c r="F19" s="32"/>
      <c r="G19" s="32"/>
      <c r="H19" s="32"/>
    </row>
    <row r="20" spans="1:8" s="27" customFormat="1" x14ac:dyDescent="0.2">
      <c r="A20" s="187"/>
      <c r="B20" s="18" t="s">
        <v>371</v>
      </c>
      <c r="C20" s="224" t="s">
        <v>4</v>
      </c>
      <c r="D20" s="224"/>
      <c r="E20" s="19" t="s">
        <v>365</v>
      </c>
      <c r="F20" s="225" t="s">
        <v>366</v>
      </c>
      <c r="G20" s="225"/>
      <c r="H20" s="225"/>
    </row>
    <row r="21" spans="1:8" s="27" customFormat="1" x14ac:dyDescent="0.2">
      <c r="A21" s="186" t="s">
        <v>367</v>
      </c>
      <c r="B21" s="20"/>
      <c r="C21" s="21"/>
      <c r="D21" s="22" t="s">
        <v>368</v>
      </c>
      <c r="E21" s="21"/>
      <c r="F21" s="23"/>
      <c r="G21" s="226" t="s">
        <v>369</v>
      </c>
      <c r="H21" s="226"/>
    </row>
    <row r="22" spans="1:8" s="36" customFormat="1" ht="13.15" x14ac:dyDescent="0.25">
      <c r="A22" s="35">
        <v>1997</v>
      </c>
      <c r="B22" s="25">
        <f>31320+71</f>
        <v>31391</v>
      </c>
      <c r="C22" s="25">
        <f>15922+71</f>
        <v>15993</v>
      </c>
      <c r="D22" s="25">
        <v>1190</v>
      </c>
      <c r="E22" s="25">
        <v>8388</v>
      </c>
      <c r="F22" s="25">
        <f>23120+71</f>
        <v>23191</v>
      </c>
      <c r="G22" s="25">
        <f>13620+71</f>
        <v>13691</v>
      </c>
      <c r="H22" s="26">
        <f t="shared" ref="H22:H38" si="1">G22/F22</f>
        <v>0.5903583286619809</v>
      </c>
    </row>
    <row r="23" spans="1:8" s="27" customFormat="1" ht="13.15" x14ac:dyDescent="0.25">
      <c r="A23" s="35">
        <v>1998</v>
      </c>
      <c r="B23" s="25">
        <v>32075</v>
      </c>
      <c r="C23" s="25">
        <v>15915</v>
      </c>
      <c r="D23" s="25">
        <v>988</v>
      </c>
      <c r="E23" s="25">
        <v>8928</v>
      </c>
      <c r="F23" s="25">
        <v>23855</v>
      </c>
      <c r="G23" s="25">
        <v>14357</v>
      </c>
      <c r="H23" s="26">
        <f t="shared" si="1"/>
        <v>0.6018444770488367</v>
      </c>
    </row>
    <row r="24" spans="1:8" s="27" customFormat="1" ht="13.15" x14ac:dyDescent="0.25">
      <c r="A24" s="35">
        <v>1999</v>
      </c>
      <c r="B24" s="25">
        <v>32973</v>
      </c>
      <c r="C24" s="25">
        <v>16668</v>
      </c>
      <c r="D24" s="25">
        <v>1066</v>
      </c>
      <c r="E24" s="25">
        <v>9741</v>
      </c>
      <c r="F24" s="25">
        <v>25343</v>
      </c>
      <c r="G24" s="25">
        <v>15419</v>
      </c>
      <c r="H24" s="26">
        <f t="shared" si="1"/>
        <v>0.6084125794104881</v>
      </c>
    </row>
    <row r="25" spans="1:8" s="27" customFormat="1" ht="13.15" x14ac:dyDescent="0.25">
      <c r="A25" s="35">
        <v>2000</v>
      </c>
      <c r="B25" s="25">
        <v>33359</v>
      </c>
      <c r="C25" s="25">
        <v>16710</v>
      </c>
      <c r="D25" s="25">
        <v>1105</v>
      </c>
      <c r="E25" s="25">
        <v>11192</v>
      </c>
      <c r="F25" s="25">
        <v>26797</v>
      </c>
      <c r="G25" s="25">
        <v>16960</v>
      </c>
      <c r="H25" s="26">
        <f t="shared" si="1"/>
        <v>0.63290666865693923</v>
      </c>
    </row>
    <row r="26" spans="1:8" s="27" customFormat="1" ht="13.15" x14ac:dyDescent="0.25">
      <c r="A26" s="35">
        <v>2001</v>
      </c>
      <c r="B26" s="25">
        <v>34146</v>
      </c>
      <c r="C26" s="25">
        <v>17011</v>
      </c>
      <c r="D26" s="25">
        <v>1136</v>
      </c>
      <c r="E26" s="25">
        <v>12908</v>
      </c>
      <c r="F26" s="25">
        <v>28783</v>
      </c>
      <c r="G26" s="25">
        <f>28783-5814-4241</f>
        <v>18728</v>
      </c>
      <c r="H26" s="26">
        <f t="shared" si="1"/>
        <v>0.65066184900809509</v>
      </c>
    </row>
    <row r="27" spans="1:8" s="27" customFormat="1" ht="13.15" x14ac:dyDescent="0.25">
      <c r="A27" s="35">
        <v>2002</v>
      </c>
      <c r="B27" s="25">
        <v>34414</v>
      </c>
      <c r="C27" s="25">
        <v>16886</v>
      </c>
      <c r="D27" s="25">
        <v>1102</v>
      </c>
      <c r="E27" s="25">
        <v>13030</v>
      </c>
      <c r="F27" s="25">
        <v>28814</v>
      </c>
      <c r="G27" s="25">
        <v>18805</v>
      </c>
      <c r="H27" s="26">
        <f>G27/F27</f>
        <v>0.65263413618379951</v>
      </c>
    </row>
    <row r="28" spans="1:8" s="27" customFormat="1" ht="13.15" x14ac:dyDescent="0.25">
      <c r="A28" s="35">
        <v>2003</v>
      </c>
      <c r="B28" s="25">
        <v>34770</v>
      </c>
      <c r="C28" s="25">
        <v>16824</v>
      </c>
      <c r="D28" s="25">
        <v>1182</v>
      </c>
      <c r="E28" s="25">
        <v>13413</v>
      </c>
      <c r="F28" s="25">
        <v>29055</v>
      </c>
      <c r="G28" s="25">
        <v>19081</v>
      </c>
      <c r="H28" s="26">
        <f>G28/F28</f>
        <v>0.65672001376699363</v>
      </c>
    </row>
    <row r="29" spans="1:8" s="27" customFormat="1" ht="13.15" x14ac:dyDescent="0.25">
      <c r="A29" s="35">
        <v>2004</v>
      </c>
      <c r="B29" s="25">
        <v>34951</v>
      </c>
      <c r="C29" s="25">
        <v>16768</v>
      </c>
      <c r="D29" s="25">
        <v>1146</v>
      </c>
      <c r="E29" s="25">
        <v>13911</v>
      </c>
      <c r="F29" s="25">
        <v>29533</v>
      </c>
      <c r="G29" s="25">
        <v>19506</v>
      </c>
      <c r="H29" s="26">
        <f t="shared" si="1"/>
        <v>0.66048149527647038</v>
      </c>
    </row>
    <row r="30" spans="1:8" s="27" customFormat="1" ht="13.15" x14ac:dyDescent="0.25">
      <c r="A30" s="35">
        <v>2005</v>
      </c>
      <c r="B30" s="25">
        <v>35274</v>
      </c>
      <c r="C30" s="25">
        <v>16872</v>
      </c>
      <c r="D30" s="25">
        <v>1205</v>
      </c>
      <c r="E30" s="25">
        <v>14503</v>
      </c>
      <c r="F30" s="25">
        <v>30170</v>
      </c>
      <c r="G30" s="25">
        <v>20035</v>
      </c>
      <c r="H30" s="26">
        <f t="shared" si="1"/>
        <v>0.66407026847862116</v>
      </c>
    </row>
    <row r="31" spans="1:8" s="27" customFormat="1" ht="13.15" x14ac:dyDescent="0.25">
      <c r="A31" s="35">
        <v>2006</v>
      </c>
      <c r="B31" s="25">
        <v>35536</v>
      </c>
      <c r="C31" s="25">
        <v>17223</v>
      </c>
      <c r="D31" s="25">
        <v>1287</v>
      </c>
      <c r="E31" s="25">
        <v>15138</v>
      </c>
      <c r="F31" s="25">
        <v>31074</v>
      </c>
      <c r="G31" s="25">
        <v>20700</v>
      </c>
      <c r="H31" s="26">
        <f t="shared" si="1"/>
        <v>0.66615176675033794</v>
      </c>
    </row>
    <row r="32" spans="1:8" s="27" customFormat="1" ht="13.15" x14ac:dyDescent="0.25">
      <c r="A32" s="35">
        <v>2007</v>
      </c>
      <c r="B32" s="25">
        <v>35762</v>
      </c>
      <c r="C32" s="25">
        <v>17575</v>
      </c>
      <c r="D32" s="25">
        <v>1382</v>
      </c>
      <c r="E32" s="25">
        <v>16242</v>
      </c>
      <c r="F32" s="25">
        <v>32435</v>
      </c>
      <c r="G32" s="37">
        <v>21883</v>
      </c>
      <c r="H32" s="26">
        <f t="shared" si="1"/>
        <v>0.67467242176661013</v>
      </c>
    </row>
    <row r="33" spans="1:9" s="27" customFormat="1" ht="13.15" x14ac:dyDescent="0.25">
      <c r="A33" s="35">
        <v>2008</v>
      </c>
      <c r="B33" s="25">
        <v>35981</v>
      </c>
      <c r="C33" s="25">
        <v>17758</v>
      </c>
      <c r="D33" s="25">
        <v>1371</v>
      </c>
      <c r="E33" s="25">
        <v>17028</v>
      </c>
      <c r="F33" s="25">
        <v>33415</v>
      </c>
      <c r="G33" s="37">
        <v>22621</v>
      </c>
      <c r="H33" s="26">
        <f t="shared" si="1"/>
        <v>0.67697142002094868</v>
      </c>
    </row>
    <row r="34" spans="1:9" s="27" customFormat="1" ht="13.15" x14ac:dyDescent="0.25">
      <c r="A34" s="35">
        <v>2009</v>
      </c>
      <c r="B34" s="25">
        <v>36315</v>
      </c>
      <c r="C34" s="25">
        <v>17610</v>
      </c>
      <c r="D34" s="25">
        <v>1437</v>
      </c>
      <c r="E34" s="25">
        <v>16704</v>
      </c>
      <c r="F34" s="25">
        <v>32877</v>
      </c>
      <c r="G34" s="37">
        <v>22130</v>
      </c>
      <c r="H34" s="26">
        <f t="shared" si="1"/>
        <v>0.67311494357757706</v>
      </c>
    </row>
    <row r="35" spans="1:9" s="27" customFormat="1" ht="13.15" x14ac:dyDescent="0.25">
      <c r="A35" s="35">
        <v>2010</v>
      </c>
      <c r="B35" s="25">
        <v>36525</v>
      </c>
      <c r="C35" s="25">
        <v>18280</v>
      </c>
      <c r="D35" s="25">
        <v>1516</v>
      </c>
      <c r="E35" s="25">
        <v>17570</v>
      </c>
      <c r="F35" s="25">
        <v>34334</v>
      </c>
      <c r="G35" s="37">
        <v>23187</v>
      </c>
      <c r="H35" s="26">
        <f t="shared" si="1"/>
        <v>0.67533640123492744</v>
      </c>
    </row>
    <row r="36" spans="1:9" s="27" customFormat="1" ht="13.15" x14ac:dyDescent="0.25">
      <c r="A36" s="35">
        <v>2011</v>
      </c>
      <c r="B36" s="25">
        <f>36475+373</f>
        <v>36848</v>
      </c>
      <c r="C36" s="25">
        <f>F36-E36+D36</f>
        <v>18924</v>
      </c>
      <c r="D36" s="25">
        <v>1950</v>
      </c>
      <c r="E36" s="25">
        <v>18279</v>
      </c>
      <c r="F36" s="25">
        <v>35253</v>
      </c>
      <c r="G36" s="37">
        <f>35253-11320</f>
        <v>23933</v>
      </c>
      <c r="H36" s="26">
        <f t="shared" si="1"/>
        <v>0.67889257651831048</v>
      </c>
    </row>
    <row r="37" spans="1:9" s="27" customFormat="1" ht="13.15" x14ac:dyDescent="0.25">
      <c r="A37" s="35">
        <v>2012</v>
      </c>
      <c r="B37" s="25">
        <v>37182</v>
      </c>
      <c r="C37" s="25">
        <f>F37-E37+D37</f>
        <v>19041</v>
      </c>
      <c r="D37" s="25">
        <v>1952</v>
      </c>
      <c r="E37" s="25">
        <v>18740</v>
      </c>
      <c r="F37" s="25">
        <v>35829</v>
      </c>
      <c r="G37" s="37">
        <v>24522</v>
      </c>
      <c r="H37" s="26">
        <f t="shared" si="1"/>
        <v>0.68441765050657288</v>
      </c>
    </row>
    <row r="38" spans="1:9" s="27" customFormat="1" ht="13.15" x14ac:dyDescent="0.25">
      <c r="A38" s="35">
        <v>2013</v>
      </c>
      <c r="B38" s="25">
        <v>37484</v>
      </c>
      <c r="C38" s="25">
        <v>18994</v>
      </c>
      <c r="D38" s="25">
        <v>1910</v>
      </c>
      <c r="E38" s="25">
        <v>19140</v>
      </c>
      <c r="F38" s="25">
        <v>36224</v>
      </c>
      <c r="G38" s="37">
        <v>24921</v>
      </c>
      <c r="H38" s="26">
        <f t="shared" si="1"/>
        <v>0.68796930212014129</v>
      </c>
    </row>
    <row r="39" spans="1:9" s="27" customFormat="1" ht="13.15" x14ac:dyDescent="0.25">
      <c r="A39" s="35">
        <v>2014</v>
      </c>
      <c r="B39" s="25">
        <v>37706</v>
      </c>
      <c r="C39" s="25">
        <v>19007</v>
      </c>
      <c r="D39" s="25">
        <v>1878</v>
      </c>
      <c r="E39" s="25">
        <v>19551</v>
      </c>
      <c r="F39" s="25">
        <v>36680</v>
      </c>
      <c r="G39" s="37">
        <v>25315</v>
      </c>
      <c r="H39" s="26">
        <f>G39/F39</f>
        <v>0.69015812431842971</v>
      </c>
    </row>
    <row r="40" spans="1:9" s="27" customFormat="1" x14ac:dyDescent="0.2">
      <c r="A40" s="35">
        <v>2015</v>
      </c>
      <c r="B40" s="25">
        <v>38056</v>
      </c>
      <c r="C40" s="25">
        <v>19119</v>
      </c>
      <c r="D40" s="25">
        <v>2016</v>
      </c>
      <c r="E40" s="25">
        <v>19652</v>
      </c>
      <c r="F40" s="25">
        <v>36755</v>
      </c>
      <c r="G40" s="37">
        <v>25399</v>
      </c>
      <c r="H40" s="26">
        <f>G40/F40</f>
        <v>0.69103523330159167</v>
      </c>
    </row>
    <row r="41" spans="1:9" s="27" customFormat="1" x14ac:dyDescent="0.2">
      <c r="A41" s="35">
        <v>2016</v>
      </c>
      <c r="B41" s="25">
        <v>38281</v>
      </c>
      <c r="C41" s="25">
        <v>19214</v>
      </c>
      <c r="D41" s="25">
        <v>2000</v>
      </c>
      <c r="E41" s="25">
        <v>20239</v>
      </c>
      <c r="F41" s="25">
        <v>37453</v>
      </c>
      <c r="G41" s="37">
        <v>25983</v>
      </c>
      <c r="H41" s="26">
        <f>G41/F41</f>
        <v>0.69374949937254693</v>
      </c>
      <c r="I41" s="38"/>
    </row>
    <row r="42" spans="1:9" s="27" customFormat="1" x14ac:dyDescent="0.2">
      <c r="A42" s="35">
        <v>2017</v>
      </c>
      <c r="B42" s="25">
        <v>38568</v>
      </c>
      <c r="C42" s="25">
        <v>19398</v>
      </c>
      <c r="D42" s="25">
        <v>2036</v>
      </c>
      <c r="E42" s="25">
        <v>21299</v>
      </c>
      <c r="F42" s="25">
        <v>38661</v>
      </c>
      <c r="G42" s="37">
        <v>27090</v>
      </c>
      <c r="H42" s="26">
        <f>G42/F42</f>
        <v>0.70070613796849535</v>
      </c>
      <c r="I42" s="38"/>
    </row>
    <row r="43" spans="1:9" s="27" customFormat="1" x14ac:dyDescent="0.2">
      <c r="A43" s="39">
        <v>2018</v>
      </c>
      <c r="B43" s="29">
        <v>38784</v>
      </c>
      <c r="C43" s="29">
        <v>19600</v>
      </c>
      <c r="D43" s="29">
        <v>2003</v>
      </c>
      <c r="E43" s="29">
        <v>22038</v>
      </c>
      <c r="F43" s="29">
        <v>39635</v>
      </c>
      <c r="G43" s="40">
        <v>27897</v>
      </c>
      <c r="H43" s="30">
        <f>G43/F43</f>
        <v>0.70384760943610447</v>
      </c>
      <c r="I43" s="38"/>
    </row>
    <row r="44" spans="1:9" s="27" customFormat="1" x14ac:dyDescent="0.2">
      <c r="A44" s="41"/>
      <c r="B44" s="42"/>
      <c r="C44" s="42"/>
      <c r="D44" s="42"/>
      <c r="E44" s="127"/>
      <c r="F44" s="42"/>
      <c r="G44" s="43"/>
      <c r="H44" s="44"/>
    </row>
    <row r="45" spans="1:9" s="27" customFormat="1" x14ac:dyDescent="0.2">
      <c r="A45" s="227" t="s">
        <v>372</v>
      </c>
      <c r="B45" s="228"/>
      <c r="C45" s="228"/>
      <c r="D45" s="228"/>
      <c r="E45" s="228"/>
      <c r="F45" s="228"/>
      <c r="G45" s="228"/>
      <c r="H45" s="228"/>
    </row>
    <row r="46" spans="1:9" x14ac:dyDescent="0.2">
      <c r="A46" s="229" t="s">
        <v>373</v>
      </c>
      <c r="B46" s="229"/>
      <c r="C46" s="229"/>
      <c r="D46" s="229"/>
      <c r="E46" s="229"/>
      <c r="F46" s="229"/>
      <c r="G46" s="229"/>
      <c r="H46" s="229"/>
    </row>
    <row r="47" spans="1:9" x14ac:dyDescent="0.2">
      <c r="A47" s="229" t="s">
        <v>374</v>
      </c>
      <c r="B47" s="229"/>
      <c r="C47" s="229"/>
      <c r="D47" s="229"/>
      <c r="E47" s="229"/>
      <c r="F47" s="229"/>
      <c r="G47" s="229"/>
      <c r="H47" s="229"/>
    </row>
    <row r="48" spans="1:9" x14ac:dyDescent="0.2">
      <c r="A48" s="222" t="s">
        <v>375</v>
      </c>
      <c r="B48" s="222"/>
      <c r="C48" s="222"/>
      <c r="D48" s="222"/>
      <c r="E48" s="222"/>
      <c r="F48" s="222"/>
      <c r="G48" s="222"/>
      <c r="H48" s="222"/>
    </row>
    <row r="49" spans="1:8" x14ac:dyDescent="0.2">
      <c r="A49" s="222" t="s">
        <v>376</v>
      </c>
      <c r="B49" s="222"/>
      <c r="C49" s="222"/>
      <c r="D49" s="222"/>
      <c r="E49" s="222"/>
      <c r="F49" s="222"/>
      <c r="G49" s="222"/>
      <c r="H49" s="222"/>
    </row>
  </sheetData>
  <mergeCells count="13">
    <mergeCell ref="A49:H49"/>
    <mergeCell ref="A1:H1"/>
    <mergeCell ref="C4:D4"/>
    <mergeCell ref="F4:H4"/>
    <mergeCell ref="G5:H5"/>
    <mergeCell ref="C20:D20"/>
    <mergeCell ref="F20:H20"/>
    <mergeCell ref="A3:H3"/>
    <mergeCell ref="G21:H21"/>
    <mergeCell ref="A45:H45"/>
    <mergeCell ref="A46:H46"/>
    <mergeCell ref="A47:H47"/>
    <mergeCell ref="A48:H48"/>
  </mergeCells>
  <pageMargins left="0.59055118110236227" right="0.59055118110236227" top="0.98425196850393704" bottom="0.78740157480314965" header="0.47244094488188981" footer="0.47244094488188981"/>
  <pageSetup paperSize="9" scale="81" orientation="portrait" r:id="rId1"/>
  <headerFooter alignWithMargins="0">
    <oddHeader xml:space="preserve">&amp;C&amp;"Arial Narrow,Standard"
</oddHeader>
    <oddFooter>&amp;C&amp;"Arial Narrow,Standard"- &amp;P -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0"/>
  <sheetViews>
    <sheetView zoomScaleNormal="150" workbookViewId="0">
      <selection sqref="A1:L1"/>
    </sheetView>
  </sheetViews>
  <sheetFormatPr baseColWidth="10" defaultColWidth="11.42578125" defaultRowHeight="12.75" x14ac:dyDescent="0.2"/>
  <cols>
    <col min="1" max="1" width="11.7109375" style="47" customWidth="1"/>
    <col min="2" max="3" width="11.7109375" style="130" customWidth="1"/>
    <col min="4" max="4" width="11.7109375" style="154" customWidth="1"/>
    <col min="5" max="5" width="4" style="47" bestFit="1" customWidth="1"/>
    <col min="6" max="7" width="9.7109375" style="47" customWidth="1"/>
    <col min="8" max="8" width="6" style="47" bestFit="1" customWidth="1"/>
    <col min="9" max="10" width="9.7109375" style="63" customWidth="1"/>
    <col min="11" max="11" width="6" style="47" bestFit="1" customWidth="1"/>
    <col min="12" max="12" width="9.7109375" style="47" customWidth="1"/>
    <col min="13" max="256" width="11.42578125" style="47"/>
    <col min="257" max="257" width="11.7109375" style="47" customWidth="1"/>
    <col min="258" max="258" width="4" style="47" bestFit="1" customWidth="1"/>
    <col min="259" max="260" width="9.7109375" style="47" customWidth="1"/>
    <col min="261" max="261" width="6" style="47" bestFit="1" customWidth="1"/>
    <col min="262" max="263" width="9.7109375" style="47" customWidth="1"/>
    <col min="264" max="264" width="6" style="47" bestFit="1" customWidth="1"/>
    <col min="265" max="266" width="9.7109375" style="47" customWidth="1"/>
    <col min="267" max="267" width="6" style="47" bestFit="1" customWidth="1"/>
    <col min="268" max="268" width="9.7109375" style="47" customWidth="1"/>
    <col min="269" max="512" width="11.42578125" style="47"/>
    <col min="513" max="513" width="11.7109375" style="47" customWidth="1"/>
    <col min="514" max="514" width="4" style="47" bestFit="1" customWidth="1"/>
    <col min="515" max="516" width="9.7109375" style="47" customWidth="1"/>
    <col min="517" max="517" width="6" style="47" bestFit="1" customWidth="1"/>
    <col min="518" max="519" width="9.7109375" style="47" customWidth="1"/>
    <col min="520" max="520" width="6" style="47" bestFit="1" customWidth="1"/>
    <col min="521" max="522" width="9.7109375" style="47" customWidth="1"/>
    <col min="523" max="523" width="6" style="47" bestFit="1" customWidth="1"/>
    <col min="524" max="524" width="9.7109375" style="47" customWidth="1"/>
    <col min="525" max="768" width="11.42578125" style="47"/>
    <col min="769" max="769" width="11.7109375" style="47" customWidth="1"/>
    <col min="770" max="770" width="4" style="47" bestFit="1" customWidth="1"/>
    <col min="771" max="772" width="9.7109375" style="47" customWidth="1"/>
    <col min="773" max="773" width="6" style="47" bestFit="1" customWidth="1"/>
    <col min="774" max="775" width="9.7109375" style="47" customWidth="1"/>
    <col min="776" max="776" width="6" style="47" bestFit="1" customWidth="1"/>
    <col min="777" max="778" width="9.7109375" style="47" customWidth="1"/>
    <col min="779" max="779" width="6" style="47" bestFit="1" customWidth="1"/>
    <col min="780" max="780" width="9.7109375" style="47" customWidth="1"/>
    <col min="781" max="1024" width="11.42578125" style="47"/>
    <col min="1025" max="1025" width="11.7109375" style="47" customWidth="1"/>
    <col min="1026" max="1026" width="4" style="47" bestFit="1" customWidth="1"/>
    <col min="1027" max="1028" width="9.7109375" style="47" customWidth="1"/>
    <col min="1029" max="1029" width="6" style="47" bestFit="1" customWidth="1"/>
    <col min="1030" max="1031" width="9.7109375" style="47" customWidth="1"/>
    <col min="1032" max="1032" width="6" style="47" bestFit="1" customWidth="1"/>
    <col min="1033" max="1034" width="9.7109375" style="47" customWidth="1"/>
    <col min="1035" max="1035" width="6" style="47" bestFit="1" customWidth="1"/>
    <col min="1036" max="1036" width="9.7109375" style="47" customWidth="1"/>
    <col min="1037" max="1280" width="11.42578125" style="47"/>
    <col min="1281" max="1281" width="11.7109375" style="47" customWidth="1"/>
    <col min="1282" max="1282" width="4" style="47" bestFit="1" customWidth="1"/>
    <col min="1283" max="1284" width="9.7109375" style="47" customWidth="1"/>
    <col min="1285" max="1285" width="6" style="47" bestFit="1" customWidth="1"/>
    <col min="1286" max="1287" width="9.7109375" style="47" customWidth="1"/>
    <col min="1288" max="1288" width="6" style="47" bestFit="1" customWidth="1"/>
    <col min="1289" max="1290" width="9.7109375" style="47" customWidth="1"/>
    <col min="1291" max="1291" width="6" style="47" bestFit="1" customWidth="1"/>
    <col min="1292" max="1292" width="9.7109375" style="47" customWidth="1"/>
    <col min="1293" max="1536" width="11.42578125" style="47"/>
    <col min="1537" max="1537" width="11.7109375" style="47" customWidth="1"/>
    <col min="1538" max="1538" width="4" style="47" bestFit="1" customWidth="1"/>
    <col min="1539" max="1540" width="9.7109375" style="47" customWidth="1"/>
    <col min="1541" max="1541" width="6" style="47" bestFit="1" customWidth="1"/>
    <col min="1542" max="1543" width="9.7109375" style="47" customWidth="1"/>
    <col min="1544" max="1544" width="6" style="47" bestFit="1" customWidth="1"/>
    <col min="1545" max="1546" width="9.7109375" style="47" customWidth="1"/>
    <col min="1547" max="1547" width="6" style="47" bestFit="1" customWidth="1"/>
    <col min="1548" max="1548" width="9.7109375" style="47" customWidth="1"/>
    <col min="1549" max="1792" width="11.42578125" style="47"/>
    <col min="1793" max="1793" width="11.7109375" style="47" customWidth="1"/>
    <col min="1794" max="1794" width="4" style="47" bestFit="1" customWidth="1"/>
    <col min="1795" max="1796" width="9.7109375" style="47" customWidth="1"/>
    <col min="1797" max="1797" width="6" style="47" bestFit="1" customWidth="1"/>
    <col min="1798" max="1799" width="9.7109375" style="47" customWidth="1"/>
    <col min="1800" max="1800" width="6" style="47" bestFit="1" customWidth="1"/>
    <col min="1801" max="1802" width="9.7109375" style="47" customWidth="1"/>
    <col min="1803" max="1803" width="6" style="47" bestFit="1" customWidth="1"/>
    <col min="1804" max="1804" width="9.7109375" style="47" customWidth="1"/>
    <col min="1805" max="2048" width="11.42578125" style="47"/>
    <col min="2049" max="2049" width="11.7109375" style="47" customWidth="1"/>
    <col min="2050" max="2050" width="4" style="47" bestFit="1" customWidth="1"/>
    <col min="2051" max="2052" width="9.7109375" style="47" customWidth="1"/>
    <col min="2053" max="2053" width="6" style="47" bestFit="1" customWidth="1"/>
    <col min="2054" max="2055" width="9.7109375" style="47" customWidth="1"/>
    <col min="2056" max="2056" width="6" style="47" bestFit="1" customWidth="1"/>
    <col min="2057" max="2058" width="9.7109375" style="47" customWidth="1"/>
    <col min="2059" max="2059" width="6" style="47" bestFit="1" customWidth="1"/>
    <col min="2060" max="2060" width="9.7109375" style="47" customWidth="1"/>
    <col min="2061" max="2304" width="11.42578125" style="47"/>
    <col min="2305" max="2305" width="11.7109375" style="47" customWidth="1"/>
    <col min="2306" max="2306" width="4" style="47" bestFit="1" customWidth="1"/>
    <col min="2307" max="2308" width="9.7109375" style="47" customWidth="1"/>
    <col min="2309" max="2309" width="6" style="47" bestFit="1" customWidth="1"/>
    <col min="2310" max="2311" width="9.7109375" style="47" customWidth="1"/>
    <col min="2312" max="2312" width="6" style="47" bestFit="1" customWidth="1"/>
    <col min="2313" max="2314" width="9.7109375" style="47" customWidth="1"/>
    <col min="2315" max="2315" width="6" style="47" bestFit="1" customWidth="1"/>
    <col min="2316" max="2316" width="9.7109375" style="47" customWidth="1"/>
    <col min="2317" max="2560" width="11.42578125" style="47"/>
    <col min="2561" max="2561" width="11.7109375" style="47" customWidth="1"/>
    <col min="2562" max="2562" width="4" style="47" bestFit="1" customWidth="1"/>
    <col min="2563" max="2564" width="9.7109375" style="47" customWidth="1"/>
    <col min="2565" max="2565" width="6" style="47" bestFit="1" customWidth="1"/>
    <col min="2566" max="2567" width="9.7109375" style="47" customWidth="1"/>
    <col min="2568" max="2568" width="6" style="47" bestFit="1" customWidth="1"/>
    <col min="2569" max="2570" width="9.7109375" style="47" customWidth="1"/>
    <col min="2571" max="2571" width="6" style="47" bestFit="1" customWidth="1"/>
    <col min="2572" max="2572" width="9.7109375" style="47" customWidth="1"/>
    <col min="2573" max="2816" width="11.42578125" style="47"/>
    <col min="2817" max="2817" width="11.7109375" style="47" customWidth="1"/>
    <col min="2818" max="2818" width="4" style="47" bestFit="1" customWidth="1"/>
    <col min="2819" max="2820" width="9.7109375" style="47" customWidth="1"/>
    <col min="2821" max="2821" width="6" style="47" bestFit="1" customWidth="1"/>
    <col min="2822" max="2823" width="9.7109375" style="47" customWidth="1"/>
    <col min="2824" max="2824" width="6" style="47" bestFit="1" customWidth="1"/>
    <col min="2825" max="2826" width="9.7109375" style="47" customWidth="1"/>
    <col min="2827" max="2827" width="6" style="47" bestFit="1" customWidth="1"/>
    <col min="2828" max="2828" width="9.7109375" style="47" customWidth="1"/>
    <col min="2829" max="3072" width="11.42578125" style="47"/>
    <col min="3073" max="3073" width="11.7109375" style="47" customWidth="1"/>
    <col min="3074" max="3074" width="4" style="47" bestFit="1" customWidth="1"/>
    <col min="3075" max="3076" width="9.7109375" style="47" customWidth="1"/>
    <col min="3077" max="3077" width="6" style="47" bestFit="1" customWidth="1"/>
    <col min="3078" max="3079" width="9.7109375" style="47" customWidth="1"/>
    <col min="3080" max="3080" width="6" style="47" bestFit="1" customWidth="1"/>
    <col min="3081" max="3082" width="9.7109375" style="47" customWidth="1"/>
    <col min="3083" max="3083" width="6" style="47" bestFit="1" customWidth="1"/>
    <col min="3084" max="3084" width="9.7109375" style="47" customWidth="1"/>
    <col min="3085" max="3328" width="11.42578125" style="47"/>
    <col min="3329" max="3329" width="11.7109375" style="47" customWidth="1"/>
    <col min="3330" max="3330" width="4" style="47" bestFit="1" customWidth="1"/>
    <col min="3331" max="3332" width="9.7109375" style="47" customWidth="1"/>
    <col min="3333" max="3333" width="6" style="47" bestFit="1" customWidth="1"/>
    <col min="3334" max="3335" width="9.7109375" style="47" customWidth="1"/>
    <col min="3336" max="3336" width="6" style="47" bestFit="1" customWidth="1"/>
    <col min="3337" max="3338" width="9.7109375" style="47" customWidth="1"/>
    <col min="3339" max="3339" width="6" style="47" bestFit="1" customWidth="1"/>
    <col min="3340" max="3340" width="9.7109375" style="47" customWidth="1"/>
    <col min="3341" max="3584" width="11.42578125" style="47"/>
    <col min="3585" max="3585" width="11.7109375" style="47" customWidth="1"/>
    <col min="3586" max="3586" width="4" style="47" bestFit="1" customWidth="1"/>
    <col min="3587" max="3588" width="9.7109375" style="47" customWidth="1"/>
    <col min="3589" max="3589" width="6" style="47" bestFit="1" customWidth="1"/>
    <col min="3590" max="3591" width="9.7109375" style="47" customWidth="1"/>
    <col min="3592" max="3592" width="6" style="47" bestFit="1" customWidth="1"/>
    <col min="3593" max="3594" width="9.7109375" style="47" customWidth="1"/>
    <col min="3595" max="3595" width="6" style="47" bestFit="1" customWidth="1"/>
    <col min="3596" max="3596" width="9.7109375" style="47" customWidth="1"/>
    <col min="3597" max="3840" width="11.42578125" style="47"/>
    <col min="3841" max="3841" width="11.7109375" style="47" customWidth="1"/>
    <col min="3842" max="3842" width="4" style="47" bestFit="1" customWidth="1"/>
    <col min="3843" max="3844" width="9.7109375" style="47" customWidth="1"/>
    <col min="3845" max="3845" width="6" style="47" bestFit="1" customWidth="1"/>
    <col min="3846" max="3847" width="9.7109375" style="47" customWidth="1"/>
    <col min="3848" max="3848" width="6" style="47" bestFit="1" customWidth="1"/>
    <col min="3849" max="3850" width="9.7109375" style="47" customWidth="1"/>
    <col min="3851" max="3851" width="6" style="47" bestFit="1" customWidth="1"/>
    <col min="3852" max="3852" width="9.7109375" style="47" customWidth="1"/>
    <col min="3853" max="4096" width="11.42578125" style="47"/>
    <col min="4097" max="4097" width="11.7109375" style="47" customWidth="1"/>
    <col min="4098" max="4098" width="4" style="47" bestFit="1" customWidth="1"/>
    <col min="4099" max="4100" width="9.7109375" style="47" customWidth="1"/>
    <col min="4101" max="4101" width="6" style="47" bestFit="1" customWidth="1"/>
    <col min="4102" max="4103" width="9.7109375" style="47" customWidth="1"/>
    <col min="4104" max="4104" width="6" style="47" bestFit="1" customWidth="1"/>
    <col min="4105" max="4106" width="9.7109375" style="47" customWidth="1"/>
    <col min="4107" max="4107" width="6" style="47" bestFit="1" customWidth="1"/>
    <col min="4108" max="4108" width="9.7109375" style="47" customWidth="1"/>
    <col min="4109" max="4352" width="11.42578125" style="47"/>
    <col min="4353" max="4353" width="11.7109375" style="47" customWidth="1"/>
    <col min="4354" max="4354" width="4" style="47" bestFit="1" customWidth="1"/>
    <col min="4355" max="4356" width="9.7109375" style="47" customWidth="1"/>
    <col min="4357" max="4357" width="6" style="47" bestFit="1" customWidth="1"/>
    <col min="4358" max="4359" width="9.7109375" style="47" customWidth="1"/>
    <col min="4360" max="4360" width="6" style="47" bestFit="1" customWidth="1"/>
    <col min="4361" max="4362" width="9.7109375" style="47" customWidth="1"/>
    <col min="4363" max="4363" width="6" style="47" bestFit="1" customWidth="1"/>
    <col min="4364" max="4364" width="9.7109375" style="47" customWidth="1"/>
    <col min="4365" max="4608" width="11.42578125" style="47"/>
    <col min="4609" max="4609" width="11.7109375" style="47" customWidth="1"/>
    <col min="4610" max="4610" width="4" style="47" bestFit="1" customWidth="1"/>
    <col min="4611" max="4612" width="9.7109375" style="47" customWidth="1"/>
    <col min="4613" max="4613" width="6" style="47" bestFit="1" customWidth="1"/>
    <col min="4614" max="4615" width="9.7109375" style="47" customWidth="1"/>
    <col min="4616" max="4616" width="6" style="47" bestFit="1" customWidth="1"/>
    <col min="4617" max="4618" width="9.7109375" style="47" customWidth="1"/>
    <col min="4619" max="4619" width="6" style="47" bestFit="1" customWidth="1"/>
    <col min="4620" max="4620" width="9.7109375" style="47" customWidth="1"/>
    <col min="4621" max="4864" width="11.42578125" style="47"/>
    <col min="4865" max="4865" width="11.7109375" style="47" customWidth="1"/>
    <col min="4866" max="4866" width="4" style="47" bestFit="1" customWidth="1"/>
    <col min="4867" max="4868" width="9.7109375" style="47" customWidth="1"/>
    <col min="4869" max="4869" width="6" style="47" bestFit="1" customWidth="1"/>
    <col min="4870" max="4871" width="9.7109375" style="47" customWidth="1"/>
    <col min="4872" max="4872" width="6" style="47" bestFit="1" customWidth="1"/>
    <col min="4873" max="4874" width="9.7109375" style="47" customWidth="1"/>
    <col min="4875" max="4875" width="6" style="47" bestFit="1" customWidth="1"/>
    <col min="4876" max="4876" width="9.7109375" style="47" customWidth="1"/>
    <col min="4877" max="5120" width="11.42578125" style="47"/>
    <col min="5121" max="5121" width="11.7109375" style="47" customWidth="1"/>
    <col min="5122" max="5122" width="4" style="47" bestFit="1" customWidth="1"/>
    <col min="5123" max="5124" width="9.7109375" style="47" customWidth="1"/>
    <col min="5125" max="5125" width="6" style="47" bestFit="1" customWidth="1"/>
    <col min="5126" max="5127" width="9.7109375" style="47" customWidth="1"/>
    <col min="5128" max="5128" width="6" style="47" bestFit="1" customWidth="1"/>
    <col min="5129" max="5130" width="9.7109375" style="47" customWidth="1"/>
    <col min="5131" max="5131" width="6" style="47" bestFit="1" customWidth="1"/>
    <col min="5132" max="5132" width="9.7109375" style="47" customWidth="1"/>
    <col min="5133" max="5376" width="11.42578125" style="47"/>
    <col min="5377" max="5377" width="11.7109375" style="47" customWidth="1"/>
    <col min="5378" max="5378" width="4" style="47" bestFit="1" customWidth="1"/>
    <col min="5379" max="5380" width="9.7109375" style="47" customWidth="1"/>
    <col min="5381" max="5381" width="6" style="47" bestFit="1" customWidth="1"/>
    <col min="5382" max="5383" width="9.7109375" style="47" customWidth="1"/>
    <col min="5384" max="5384" width="6" style="47" bestFit="1" customWidth="1"/>
    <col min="5385" max="5386" width="9.7109375" style="47" customWidth="1"/>
    <col min="5387" max="5387" width="6" style="47" bestFit="1" customWidth="1"/>
    <col min="5388" max="5388" width="9.7109375" style="47" customWidth="1"/>
    <col min="5389" max="5632" width="11.42578125" style="47"/>
    <col min="5633" max="5633" width="11.7109375" style="47" customWidth="1"/>
    <col min="5634" max="5634" width="4" style="47" bestFit="1" customWidth="1"/>
    <col min="5635" max="5636" width="9.7109375" style="47" customWidth="1"/>
    <col min="5637" max="5637" width="6" style="47" bestFit="1" customWidth="1"/>
    <col min="5638" max="5639" width="9.7109375" style="47" customWidth="1"/>
    <col min="5640" max="5640" width="6" style="47" bestFit="1" customWidth="1"/>
    <col min="5641" max="5642" width="9.7109375" style="47" customWidth="1"/>
    <col min="5643" max="5643" width="6" style="47" bestFit="1" customWidth="1"/>
    <col min="5644" max="5644" width="9.7109375" style="47" customWidth="1"/>
    <col min="5645" max="5888" width="11.42578125" style="47"/>
    <col min="5889" max="5889" width="11.7109375" style="47" customWidth="1"/>
    <col min="5890" max="5890" width="4" style="47" bestFit="1" customWidth="1"/>
    <col min="5891" max="5892" width="9.7109375" style="47" customWidth="1"/>
    <col min="5893" max="5893" width="6" style="47" bestFit="1" customWidth="1"/>
    <col min="5894" max="5895" width="9.7109375" style="47" customWidth="1"/>
    <col min="5896" max="5896" width="6" style="47" bestFit="1" customWidth="1"/>
    <col min="5897" max="5898" width="9.7109375" style="47" customWidth="1"/>
    <col min="5899" max="5899" width="6" style="47" bestFit="1" customWidth="1"/>
    <col min="5900" max="5900" width="9.7109375" style="47" customWidth="1"/>
    <col min="5901" max="6144" width="11.42578125" style="47"/>
    <col min="6145" max="6145" width="11.7109375" style="47" customWidth="1"/>
    <col min="6146" max="6146" width="4" style="47" bestFit="1" customWidth="1"/>
    <col min="6147" max="6148" width="9.7109375" style="47" customWidth="1"/>
    <col min="6149" max="6149" width="6" style="47" bestFit="1" customWidth="1"/>
    <col min="6150" max="6151" width="9.7109375" style="47" customWidth="1"/>
    <col min="6152" max="6152" width="6" style="47" bestFit="1" customWidth="1"/>
    <col min="6153" max="6154" width="9.7109375" style="47" customWidth="1"/>
    <col min="6155" max="6155" width="6" style="47" bestFit="1" customWidth="1"/>
    <col min="6156" max="6156" width="9.7109375" style="47" customWidth="1"/>
    <col min="6157" max="6400" width="11.42578125" style="47"/>
    <col min="6401" max="6401" width="11.7109375" style="47" customWidth="1"/>
    <col min="6402" max="6402" width="4" style="47" bestFit="1" customWidth="1"/>
    <col min="6403" max="6404" width="9.7109375" style="47" customWidth="1"/>
    <col min="6405" max="6405" width="6" style="47" bestFit="1" customWidth="1"/>
    <col min="6406" max="6407" width="9.7109375" style="47" customWidth="1"/>
    <col min="6408" max="6408" width="6" style="47" bestFit="1" customWidth="1"/>
    <col min="6409" max="6410" width="9.7109375" style="47" customWidth="1"/>
    <col min="6411" max="6411" width="6" style="47" bestFit="1" customWidth="1"/>
    <col min="6412" max="6412" width="9.7109375" style="47" customWidth="1"/>
    <col min="6413" max="6656" width="11.42578125" style="47"/>
    <col min="6657" max="6657" width="11.7109375" style="47" customWidth="1"/>
    <col min="6658" max="6658" width="4" style="47" bestFit="1" customWidth="1"/>
    <col min="6659" max="6660" width="9.7109375" style="47" customWidth="1"/>
    <col min="6661" max="6661" width="6" style="47" bestFit="1" customWidth="1"/>
    <col min="6662" max="6663" width="9.7109375" style="47" customWidth="1"/>
    <col min="6664" max="6664" width="6" style="47" bestFit="1" customWidth="1"/>
    <col min="6665" max="6666" width="9.7109375" style="47" customWidth="1"/>
    <col min="6667" max="6667" width="6" style="47" bestFit="1" customWidth="1"/>
    <col min="6668" max="6668" width="9.7109375" style="47" customWidth="1"/>
    <col min="6669" max="6912" width="11.42578125" style="47"/>
    <col min="6913" max="6913" width="11.7109375" style="47" customWidth="1"/>
    <col min="6914" max="6914" width="4" style="47" bestFit="1" customWidth="1"/>
    <col min="6915" max="6916" width="9.7109375" style="47" customWidth="1"/>
    <col min="6917" max="6917" width="6" style="47" bestFit="1" customWidth="1"/>
    <col min="6918" max="6919" width="9.7109375" style="47" customWidth="1"/>
    <col min="6920" max="6920" width="6" style="47" bestFit="1" customWidth="1"/>
    <col min="6921" max="6922" width="9.7109375" style="47" customWidth="1"/>
    <col min="6923" max="6923" width="6" style="47" bestFit="1" customWidth="1"/>
    <col min="6924" max="6924" width="9.7109375" style="47" customWidth="1"/>
    <col min="6925" max="7168" width="11.42578125" style="47"/>
    <col min="7169" max="7169" width="11.7109375" style="47" customWidth="1"/>
    <col min="7170" max="7170" width="4" style="47" bestFit="1" customWidth="1"/>
    <col min="7171" max="7172" width="9.7109375" style="47" customWidth="1"/>
    <col min="7173" max="7173" width="6" style="47" bestFit="1" customWidth="1"/>
    <col min="7174" max="7175" width="9.7109375" style="47" customWidth="1"/>
    <col min="7176" max="7176" width="6" style="47" bestFit="1" customWidth="1"/>
    <col min="7177" max="7178" width="9.7109375" style="47" customWidth="1"/>
    <col min="7179" max="7179" width="6" style="47" bestFit="1" customWidth="1"/>
    <col min="7180" max="7180" width="9.7109375" style="47" customWidth="1"/>
    <col min="7181" max="7424" width="11.42578125" style="47"/>
    <col min="7425" max="7425" width="11.7109375" style="47" customWidth="1"/>
    <col min="7426" max="7426" width="4" style="47" bestFit="1" customWidth="1"/>
    <col min="7427" max="7428" width="9.7109375" style="47" customWidth="1"/>
    <col min="7429" max="7429" width="6" style="47" bestFit="1" customWidth="1"/>
    <col min="7430" max="7431" width="9.7109375" style="47" customWidth="1"/>
    <col min="7432" max="7432" width="6" style="47" bestFit="1" customWidth="1"/>
    <col min="7433" max="7434" width="9.7109375" style="47" customWidth="1"/>
    <col min="7435" max="7435" width="6" style="47" bestFit="1" customWidth="1"/>
    <col min="7436" max="7436" width="9.7109375" style="47" customWidth="1"/>
    <col min="7437" max="7680" width="11.42578125" style="47"/>
    <col min="7681" max="7681" width="11.7109375" style="47" customWidth="1"/>
    <col min="7682" max="7682" width="4" style="47" bestFit="1" customWidth="1"/>
    <col min="7683" max="7684" width="9.7109375" style="47" customWidth="1"/>
    <col min="7685" max="7685" width="6" style="47" bestFit="1" customWidth="1"/>
    <col min="7686" max="7687" width="9.7109375" style="47" customWidth="1"/>
    <col min="7688" max="7688" width="6" style="47" bestFit="1" customWidth="1"/>
    <col min="7689" max="7690" width="9.7109375" style="47" customWidth="1"/>
    <col min="7691" max="7691" width="6" style="47" bestFit="1" customWidth="1"/>
    <col min="7692" max="7692" width="9.7109375" style="47" customWidth="1"/>
    <col min="7693" max="7936" width="11.42578125" style="47"/>
    <col min="7937" max="7937" width="11.7109375" style="47" customWidth="1"/>
    <col min="7938" max="7938" width="4" style="47" bestFit="1" customWidth="1"/>
    <col min="7939" max="7940" width="9.7109375" style="47" customWidth="1"/>
    <col min="7941" max="7941" width="6" style="47" bestFit="1" customWidth="1"/>
    <col min="7942" max="7943" width="9.7109375" style="47" customWidth="1"/>
    <col min="7944" max="7944" width="6" style="47" bestFit="1" customWidth="1"/>
    <col min="7945" max="7946" width="9.7109375" style="47" customWidth="1"/>
    <col min="7947" max="7947" width="6" style="47" bestFit="1" customWidth="1"/>
    <col min="7948" max="7948" width="9.7109375" style="47" customWidth="1"/>
    <col min="7949" max="8192" width="11.42578125" style="47"/>
    <col min="8193" max="8193" width="11.7109375" style="47" customWidth="1"/>
    <col min="8194" max="8194" width="4" style="47" bestFit="1" customWidth="1"/>
    <col min="8195" max="8196" width="9.7109375" style="47" customWidth="1"/>
    <col min="8197" max="8197" width="6" style="47" bestFit="1" customWidth="1"/>
    <col min="8198" max="8199" width="9.7109375" style="47" customWidth="1"/>
    <col min="8200" max="8200" width="6" style="47" bestFit="1" customWidth="1"/>
    <col min="8201" max="8202" width="9.7109375" style="47" customWidth="1"/>
    <col min="8203" max="8203" width="6" style="47" bestFit="1" customWidth="1"/>
    <col min="8204" max="8204" width="9.7109375" style="47" customWidth="1"/>
    <col min="8205" max="8448" width="11.42578125" style="47"/>
    <col min="8449" max="8449" width="11.7109375" style="47" customWidth="1"/>
    <col min="8450" max="8450" width="4" style="47" bestFit="1" customWidth="1"/>
    <col min="8451" max="8452" width="9.7109375" style="47" customWidth="1"/>
    <col min="8453" max="8453" width="6" style="47" bestFit="1" customWidth="1"/>
    <col min="8454" max="8455" width="9.7109375" style="47" customWidth="1"/>
    <col min="8456" max="8456" width="6" style="47" bestFit="1" customWidth="1"/>
    <col min="8457" max="8458" width="9.7109375" style="47" customWidth="1"/>
    <col min="8459" max="8459" width="6" style="47" bestFit="1" customWidth="1"/>
    <col min="8460" max="8460" width="9.7109375" style="47" customWidth="1"/>
    <col min="8461" max="8704" width="11.42578125" style="47"/>
    <col min="8705" max="8705" width="11.7109375" style="47" customWidth="1"/>
    <col min="8706" max="8706" width="4" style="47" bestFit="1" customWidth="1"/>
    <col min="8707" max="8708" width="9.7109375" style="47" customWidth="1"/>
    <col min="8709" max="8709" width="6" style="47" bestFit="1" customWidth="1"/>
    <col min="8710" max="8711" width="9.7109375" style="47" customWidth="1"/>
    <col min="8712" max="8712" width="6" style="47" bestFit="1" customWidth="1"/>
    <col min="8713" max="8714" width="9.7109375" style="47" customWidth="1"/>
    <col min="8715" max="8715" width="6" style="47" bestFit="1" customWidth="1"/>
    <col min="8716" max="8716" width="9.7109375" style="47" customWidth="1"/>
    <col min="8717" max="8960" width="11.42578125" style="47"/>
    <col min="8961" max="8961" width="11.7109375" style="47" customWidth="1"/>
    <col min="8962" max="8962" width="4" style="47" bestFit="1" customWidth="1"/>
    <col min="8963" max="8964" width="9.7109375" style="47" customWidth="1"/>
    <col min="8965" max="8965" width="6" style="47" bestFit="1" customWidth="1"/>
    <col min="8966" max="8967" width="9.7109375" style="47" customWidth="1"/>
    <col min="8968" max="8968" width="6" style="47" bestFit="1" customWidth="1"/>
    <col min="8969" max="8970" width="9.7109375" style="47" customWidth="1"/>
    <col min="8971" max="8971" width="6" style="47" bestFit="1" customWidth="1"/>
    <col min="8972" max="8972" width="9.7109375" style="47" customWidth="1"/>
    <col min="8973" max="9216" width="11.42578125" style="47"/>
    <col min="9217" max="9217" width="11.7109375" style="47" customWidth="1"/>
    <col min="9218" max="9218" width="4" style="47" bestFit="1" customWidth="1"/>
    <col min="9219" max="9220" width="9.7109375" style="47" customWidth="1"/>
    <col min="9221" max="9221" width="6" style="47" bestFit="1" customWidth="1"/>
    <col min="9222" max="9223" width="9.7109375" style="47" customWidth="1"/>
    <col min="9224" max="9224" width="6" style="47" bestFit="1" customWidth="1"/>
    <col min="9225" max="9226" width="9.7109375" style="47" customWidth="1"/>
    <col min="9227" max="9227" width="6" style="47" bestFit="1" customWidth="1"/>
    <col min="9228" max="9228" width="9.7109375" style="47" customWidth="1"/>
    <col min="9229" max="9472" width="11.42578125" style="47"/>
    <col min="9473" max="9473" width="11.7109375" style="47" customWidth="1"/>
    <col min="9474" max="9474" width="4" style="47" bestFit="1" customWidth="1"/>
    <col min="9475" max="9476" width="9.7109375" style="47" customWidth="1"/>
    <col min="9477" max="9477" width="6" style="47" bestFit="1" customWidth="1"/>
    <col min="9478" max="9479" width="9.7109375" style="47" customWidth="1"/>
    <col min="9480" max="9480" width="6" style="47" bestFit="1" customWidth="1"/>
    <col min="9481" max="9482" width="9.7109375" style="47" customWidth="1"/>
    <col min="9483" max="9483" width="6" style="47" bestFit="1" customWidth="1"/>
    <col min="9484" max="9484" width="9.7109375" style="47" customWidth="1"/>
    <col min="9485" max="9728" width="11.42578125" style="47"/>
    <col min="9729" max="9729" width="11.7109375" style="47" customWidth="1"/>
    <col min="9730" max="9730" width="4" style="47" bestFit="1" customWidth="1"/>
    <col min="9731" max="9732" width="9.7109375" style="47" customWidth="1"/>
    <col min="9733" max="9733" width="6" style="47" bestFit="1" customWidth="1"/>
    <col min="9734" max="9735" width="9.7109375" style="47" customWidth="1"/>
    <col min="9736" max="9736" width="6" style="47" bestFit="1" customWidth="1"/>
    <col min="9737" max="9738" width="9.7109375" style="47" customWidth="1"/>
    <col min="9739" max="9739" width="6" style="47" bestFit="1" customWidth="1"/>
    <col min="9740" max="9740" width="9.7109375" style="47" customWidth="1"/>
    <col min="9741" max="9984" width="11.42578125" style="47"/>
    <col min="9985" max="9985" width="11.7109375" style="47" customWidth="1"/>
    <col min="9986" max="9986" width="4" style="47" bestFit="1" customWidth="1"/>
    <col min="9987" max="9988" width="9.7109375" style="47" customWidth="1"/>
    <col min="9989" max="9989" width="6" style="47" bestFit="1" customWidth="1"/>
    <col min="9990" max="9991" width="9.7109375" style="47" customWidth="1"/>
    <col min="9992" max="9992" width="6" style="47" bestFit="1" customWidth="1"/>
    <col min="9993" max="9994" width="9.7109375" style="47" customWidth="1"/>
    <col min="9995" max="9995" width="6" style="47" bestFit="1" customWidth="1"/>
    <col min="9996" max="9996" width="9.7109375" style="47" customWidth="1"/>
    <col min="9997" max="10240" width="11.42578125" style="47"/>
    <col min="10241" max="10241" width="11.7109375" style="47" customWidth="1"/>
    <col min="10242" max="10242" width="4" style="47" bestFit="1" customWidth="1"/>
    <col min="10243" max="10244" width="9.7109375" style="47" customWidth="1"/>
    <col min="10245" max="10245" width="6" style="47" bestFit="1" customWidth="1"/>
    <col min="10246" max="10247" width="9.7109375" style="47" customWidth="1"/>
    <col min="10248" max="10248" width="6" style="47" bestFit="1" customWidth="1"/>
    <col min="10249" max="10250" width="9.7109375" style="47" customWidth="1"/>
    <col min="10251" max="10251" width="6" style="47" bestFit="1" customWidth="1"/>
    <col min="10252" max="10252" width="9.7109375" style="47" customWidth="1"/>
    <col min="10253" max="10496" width="11.42578125" style="47"/>
    <col min="10497" max="10497" width="11.7109375" style="47" customWidth="1"/>
    <col min="10498" max="10498" width="4" style="47" bestFit="1" customWidth="1"/>
    <col min="10499" max="10500" width="9.7109375" style="47" customWidth="1"/>
    <col min="10501" max="10501" width="6" style="47" bestFit="1" customWidth="1"/>
    <col min="10502" max="10503" width="9.7109375" style="47" customWidth="1"/>
    <col min="10504" max="10504" width="6" style="47" bestFit="1" customWidth="1"/>
    <col min="10505" max="10506" width="9.7109375" style="47" customWidth="1"/>
    <col min="10507" max="10507" width="6" style="47" bestFit="1" customWidth="1"/>
    <col min="10508" max="10508" width="9.7109375" style="47" customWidth="1"/>
    <col min="10509" max="10752" width="11.42578125" style="47"/>
    <col min="10753" max="10753" width="11.7109375" style="47" customWidth="1"/>
    <col min="10754" max="10754" width="4" style="47" bestFit="1" customWidth="1"/>
    <col min="10755" max="10756" width="9.7109375" style="47" customWidth="1"/>
    <col min="10757" max="10757" width="6" style="47" bestFit="1" customWidth="1"/>
    <col min="10758" max="10759" width="9.7109375" style="47" customWidth="1"/>
    <col min="10760" max="10760" width="6" style="47" bestFit="1" customWidth="1"/>
    <col min="10761" max="10762" width="9.7109375" style="47" customWidth="1"/>
    <col min="10763" max="10763" width="6" style="47" bestFit="1" customWidth="1"/>
    <col min="10764" max="10764" width="9.7109375" style="47" customWidth="1"/>
    <col min="10765" max="11008" width="11.42578125" style="47"/>
    <col min="11009" max="11009" width="11.7109375" style="47" customWidth="1"/>
    <col min="11010" max="11010" width="4" style="47" bestFit="1" customWidth="1"/>
    <col min="11011" max="11012" width="9.7109375" style="47" customWidth="1"/>
    <col min="11013" max="11013" width="6" style="47" bestFit="1" customWidth="1"/>
    <col min="11014" max="11015" width="9.7109375" style="47" customWidth="1"/>
    <col min="11016" max="11016" width="6" style="47" bestFit="1" customWidth="1"/>
    <col min="11017" max="11018" width="9.7109375" style="47" customWidth="1"/>
    <col min="11019" max="11019" width="6" style="47" bestFit="1" customWidth="1"/>
    <col min="11020" max="11020" width="9.7109375" style="47" customWidth="1"/>
    <col min="11021" max="11264" width="11.42578125" style="47"/>
    <col min="11265" max="11265" width="11.7109375" style="47" customWidth="1"/>
    <col min="11266" max="11266" width="4" style="47" bestFit="1" customWidth="1"/>
    <col min="11267" max="11268" width="9.7109375" style="47" customWidth="1"/>
    <col min="11269" max="11269" width="6" style="47" bestFit="1" customWidth="1"/>
    <col min="11270" max="11271" width="9.7109375" style="47" customWidth="1"/>
    <col min="11272" max="11272" width="6" style="47" bestFit="1" customWidth="1"/>
    <col min="11273" max="11274" width="9.7109375" style="47" customWidth="1"/>
    <col min="11275" max="11275" width="6" style="47" bestFit="1" customWidth="1"/>
    <col min="11276" max="11276" width="9.7109375" style="47" customWidth="1"/>
    <col min="11277" max="11520" width="11.42578125" style="47"/>
    <col min="11521" max="11521" width="11.7109375" style="47" customWidth="1"/>
    <col min="11522" max="11522" width="4" style="47" bestFit="1" customWidth="1"/>
    <col min="11523" max="11524" width="9.7109375" style="47" customWidth="1"/>
    <col min="11525" max="11525" width="6" style="47" bestFit="1" customWidth="1"/>
    <col min="11526" max="11527" width="9.7109375" style="47" customWidth="1"/>
    <col min="11528" max="11528" width="6" style="47" bestFit="1" customWidth="1"/>
    <col min="11529" max="11530" width="9.7109375" style="47" customWidth="1"/>
    <col min="11531" max="11531" width="6" style="47" bestFit="1" customWidth="1"/>
    <col min="11532" max="11532" width="9.7109375" style="47" customWidth="1"/>
    <col min="11533" max="11776" width="11.42578125" style="47"/>
    <col min="11777" max="11777" width="11.7109375" style="47" customWidth="1"/>
    <col min="11778" max="11778" width="4" style="47" bestFit="1" customWidth="1"/>
    <col min="11779" max="11780" width="9.7109375" style="47" customWidth="1"/>
    <col min="11781" max="11781" width="6" style="47" bestFit="1" customWidth="1"/>
    <col min="11782" max="11783" width="9.7109375" style="47" customWidth="1"/>
    <col min="11784" max="11784" width="6" style="47" bestFit="1" customWidth="1"/>
    <col min="11785" max="11786" width="9.7109375" style="47" customWidth="1"/>
    <col min="11787" max="11787" width="6" style="47" bestFit="1" customWidth="1"/>
    <col min="11788" max="11788" width="9.7109375" style="47" customWidth="1"/>
    <col min="11789" max="12032" width="11.42578125" style="47"/>
    <col min="12033" max="12033" width="11.7109375" style="47" customWidth="1"/>
    <col min="12034" max="12034" width="4" style="47" bestFit="1" customWidth="1"/>
    <col min="12035" max="12036" width="9.7109375" style="47" customWidth="1"/>
    <col min="12037" max="12037" width="6" style="47" bestFit="1" customWidth="1"/>
    <col min="12038" max="12039" width="9.7109375" style="47" customWidth="1"/>
    <col min="12040" max="12040" width="6" style="47" bestFit="1" customWidth="1"/>
    <col min="12041" max="12042" width="9.7109375" style="47" customWidth="1"/>
    <col min="12043" max="12043" width="6" style="47" bestFit="1" customWidth="1"/>
    <col min="12044" max="12044" width="9.7109375" style="47" customWidth="1"/>
    <col min="12045" max="12288" width="11.42578125" style="47"/>
    <col min="12289" max="12289" width="11.7109375" style="47" customWidth="1"/>
    <col min="12290" max="12290" width="4" style="47" bestFit="1" customWidth="1"/>
    <col min="12291" max="12292" width="9.7109375" style="47" customWidth="1"/>
    <col min="12293" max="12293" width="6" style="47" bestFit="1" customWidth="1"/>
    <col min="12294" max="12295" width="9.7109375" style="47" customWidth="1"/>
    <col min="12296" max="12296" width="6" style="47" bestFit="1" customWidth="1"/>
    <col min="12297" max="12298" width="9.7109375" style="47" customWidth="1"/>
    <col min="12299" max="12299" width="6" style="47" bestFit="1" customWidth="1"/>
    <col min="12300" max="12300" width="9.7109375" style="47" customWidth="1"/>
    <col min="12301" max="12544" width="11.42578125" style="47"/>
    <col min="12545" max="12545" width="11.7109375" style="47" customWidth="1"/>
    <col min="12546" max="12546" width="4" style="47" bestFit="1" customWidth="1"/>
    <col min="12547" max="12548" width="9.7109375" style="47" customWidth="1"/>
    <col min="12549" max="12549" width="6" style="47" bestFit="1" customWidth="1"/>
    <col min="12550" max="12551" width="9.7109375" style="47" customWidth="1"/>
    <col min="12552" max="12552" width="6" style="47" bestFit="1" customWidth="1"/>
    <col min="12553" max="12554" width="9.7109375" style="47" customWidth="1"/>
    <col min="12555" max="12555" width="6" style="47" bestFit="1" customWidth="1"/>
    <col min="12556" max="12556" width="9.7109375" style="47" customWidth="1"/>
    <col min="12557" max="12800" width="11.42578125" style="47"/>
    <col min="12801" max="12801" width="11.7109375" style="47" customWidth="1"/>
    <col min="12802" max="12802" width="4" style="47" bestFit="1" customWidth="1"/>
    <col min="12803" max="12804" width="9.7109375" style="47" customWidth="1"/>
    <col min="12805" max="12805" width="6" style="47" bestFit="1" customWidth="1"/>
    <col min="12806" max="12807" width="9.7109375" style="47" customWidth="1"/>
    <col min="12808" max="12808" width="6" style="47" bestFit="1" customWidth="1"/>
    <col min="12809" max="12810" width="9.7109375" style="47" customWidth="1"/>
    <col min="12811" max="12811" width="6" style="47" bestFit="1" customWidth="1"/>
    <col min="12812" max="12812" width="9.7109375" style="47" customWidth="1"/>
    <col min="12813" max="13056" width="11.42578125" style="47"/>
    <col min="13057" max="13057" width="11.7109375" style="47" customWidth="1"/>
    <col min="13058" max="13058" width="4" style="47" bestFit="1" customWidth="1"/>
    <col min="13059" max="13060" width="9.7109375" style="47" customWidth="1"/>
    <col min="13061" max="13061" width="6" style="47" bestFit="1" customWidth="1"/>
    <col min="13062" max="13063" width="9.7109375" style="47" customWidth="1"/>
    <col min="13064" max="13064" width="6" style="47" bestFit="1" customWidth="1"/>
    <col min="13065" max="13066" width="9.7109375" style="47" customWidth="1"/>
    <col min="13067" max="13067" width="6" style="47" bestFit="1" customWidth="1"/>
    <col min="13068" max="13068" width="9.7109375" style="47" customWidth="1"/>
    <col min="13069" max="13312" width="11.42578125" style="47"/>
    <col min="13313" max="13313" width="11.7109375" style="47" customWidth="1"/>
    <col min="13314" max="13314" width="4" style="47" bestFit="1" customWidth="1"/>
    <col min="13315" max="13316" width="9.7109375" style="47" customWidth="1"/>
    <col min="13317" max="13317" width="6" style="47" bestFit="1" customWidth="1"/>
    <col min="13318" max="13319" width="9.7109375" style="47" customWidth="1"/>
    <col min="13320" max="13320" width="6" style="47" bestFit="1" customWidth="1"/>
    <col min="13321" max="13322" width="9.7109375" style="47" customWidth="1"/>
    <col min="13323" max="13323" width="6" style="47" bestFit="1" customWidth="1"/>
    <col min="13324" max="13324" width="9.7109375" style="47" customWidth="1"/>
    <col min="13325" max="13568" width="11.42578125" style="47"/>
    <col min="13569" max="13569" width="11.7109375" style="47" customWidth="1"/>
    <col min="13570" max="13570" width="4" style="47" bestFit="1" customWidth="1"/>
    <col min="13571" max="13572" width="9.7109375" style="47" customWidth="1"/>
    <col min="13573" max="13573" width="6" style="47" bestFit="1" customWidth="1"/>
    <col min="13574" max="13575" width="9.7109375" style="47" customWidth="1"/>
    <col min="13576" max="13576" width="6" style="47" bestFit="1" customWidth="1"/>
    <col min="13577" max="13578" width="9.7109375" style="47" customWidth="1"/>
    <col min="13579" max="13579" width="6" style="47" bestFit="1" customWidth="1"/>
    <col min="13580" max="13580" width="9.7109375" style="47" customWidth="1"/>
    <col min="13581" max="13824" width="11.42578125" style="47"/>
    <col min="13825" max="13825" width="11.7109375" style="47" customWidth="1"/>
    <col min="13826" max="13826" width="4" style="47" bestFit="1" customWidth="1"/>
    <col min="13827" max="13828" width="9.7109375" style="47" customWidth="1"/>
    <col min="13829" max="13829" width="6" style="47" bestFit="1" customWidth="1"/>
    <col min="13830" max="13831" width="9.7109375" style="47" customWidth="1"/>
    <col min="13832" max="13832" width="6" style="47" bestFit="1" customWidth="1"/>
    <col min="13833" max="13834" width="9.7109375" style="47" customWidth="1"/>
    <col min="13835" max="13835" width="6" style="47" bestFit="1" customWidth="1"/>
    <col min="13836" max="13836" width="9.7109375" style="47" customWidth="1"/>
    <col min="13837" max="14080" width="11.42578125" style="47"/>
    <col min="14081" max="14081" width="11.7109375" style="47" customWidth="1"/>
    <col min="14082" max="14082" width="4" style="47" bestFit="1" customWidth="1"/>
    <col min="14083" max="14084" width="9.7109375" style="47" customWidth="1"/>
    <col min="14085" max="14085" width="6" style="47" bestFit="1" customWidth="1"/>
    <col min="14086" max="14087" width="9.7109375" style="47" customWidth="1"/>
    <col min="14088" max="14088" width="6" style="47" bestFit="1" customWidth="1"/>
    <col min="14089" max="14090" width="9.7109375" style="47" customWidth="1"/>
    <col min="14091" max="14091" width="6" style="47" bestFit="1" customWidth="1"/>
    <col min="14092" max="14092" width="9.7109375" style="47" customWidth="1"/>
    <col min="14093" max="14336" width="11.42578125" style="47"/>
    <col min="14337" max="14337" width="11.7109375" style="47" customWidth="1"/>
    <col min="14338" max="14338" width="4" style="47" bestFit="1" customWidth="1"/>
    <col min="14339" max="14340" width="9.7109375" style="47" customWidth="1"/>
    <col min="14341" max="14341" width="6" style="47" bestFit="1" customWidth="1"/>
    <col min="14342" max="14343" width="9.7109375" style="47" customWidth="1"/>
    <col min="14344" max="14344" width="6" style="47" bestFit="1" customWidth="1"/>
    <col min="14345" max="14346" width="9.7109375" style="47" customWidth="1"/>
    <col min="14347" max="14347" width="6" style="47" bestFit="1" customWidth="1"/>
    <col min="14348" max="14348" width="9.7109375" style="47" customWidth="1"/>
    <col min="14349" max="14592" width="11.42578125" style="47"/>
    <col min="14593" max="14593" width="11.7109375" style="47" customWidth="1"/>
    <col min="14594" max="14594" width="4" style="47" bestFit="1" customWidth="1"/>
    <col min="14595" max="14596" width="9.7109375" style="47" customWidth="1"/>
    <col min="14597" max="14597" width="6" style="47" bestFit="1" customWidth="1"/>
    <col min="14598" max="14599" width="9.7109375" style="47" customWidth="1"/>
    <col min="14600" max="14600" width="6" style="47" bestFit="1" customWidth="1"/>
    <col min="14601" max="14602" width="9.7109375" style="47" customWidth="1"/>
    <col min="14603" max="14603" width="6" style="47" bestFit="1" customWidth="1"/>
    <col min="14604" max="14604" width="9.7109375" style="47" customWidth="1"/>
    <col min="14605" max="14848" width="11.42578125" style="47"/>
    <col min="14849" max="14849" width="11.7109375" style="47" customWidth="1"/>
    <col min="14850" max="14850" width="4" style="47" bestFit="1" customWidth="1"/>
    <col min="14851" max="14852" width="9.7109375" style="47" customWidth="1"/>
    <col min="14853" max="14853" width="6" style="47" bestFit="1" customWidth="1"/>
    <col min="14854" max="14855" width="9.7109375" style="47" customWidth="1"/>
    <col min="14856" max="14856" width="6" style="47" bestFit="1" customWidth="1"/>
    <col min="14857" max="14858" width="9.7109375" style="47" customWidth="1"/>
    <col min="14859" max="14859" width="6" style="47" bestFit="1" customWidth="1"/>
    <col min="14860" max="14860" width="9.7109375" style="47" customWidth="1"/>
    <col min="14861" max="15104" width="11.42578125" style="47"/>
    <col min="15105" max="15105" width="11.7109375" style="47" customWidth="1"/>
    <col min="15106" max="15106" width="4" style="47" bestFit="1" customWidth="1"/>
    <col min="15107" max="15108" width="9.7109375" style="47" customWidth="1"/>
    <col min="15109" max="15109" width="6" style="47" bestFit="1" customWidth="1"/>
    <col min="15110" max="15111" width="9.7109375" style="47" customWidth="1"/>
    <col min="15112" max="15112" width="6" style="47" bestFit="1" customWidth="1"/>
    <col min="15113" max="15114" width="9.7109375" style="47" customWidth="1"/>
    <col min="15115" max="15115" width="6" style="47" bestFit="1" customWidth="1"/>
    <col min="15116" max="15116" width="9.7109375" style="47" customWidth="1"/>
    <col min="15117" max="15360" width="11.42578125" style="47"/>
    <col min="15361" max="15361" width="11.7109375" style="47" customWidth="1"/>
    <col min="15362" max="15362" width="4" style="47" bestFit="1" customWidth="1"/>
    <col min="15363" max="15364" width="9.7109375" style="47" customWidth="1"/>
    <col min="15365" max="15365" width="6" style="47" bestFit="1" customWidth="1"/>
    <col min="15366" max="15367" width="9.7109375" style="47" customWidth="1"/>
    <col min="15368" max="15368" width="6" style="47" bestFit="1" customWidth="1"/>
    <col min="15369" max="15370" width="9.7109375" style="47" customWidth="1"/>
    <col min="15371" max="15371" width="6" style="47" bestFit="1" customWidth="1"/>
    <col min="15372" max="15372" width="9.7109375" style="47" customWidth="1"/>
    <col min="15373" max="15616" width="11.42578125" style="47"/>
    <col min="15617" max="15617" width="11.7109375" style="47" customWidth="1"/>
    <col min="15618" max="15618" width="4" style="47" bestFit="1" customWidth="1"/>
    <col min="15619" max="15620" width="9.7109375" style="47" customWidth="1"/>
    <col min="15621" max="15621" width="6" style="47" bestFit="1" customWidth="1"/>
    <col min="15622" max="15623" width="9.7109375" style="47" customWidth="1"/>
    <col min="15624" max="15624" width="6" style="47" bestFit="1" customWidth="1"/>
    <col min="15625" max="15626" width="9.7109375" style="47" customWidth="1"/>
    <col min="15627" max="15627" width="6" style="47" bestFit="1" customWidth="1"/>
    <col min="15628" max="15628" width="9.7109375" style="47" customWidth="1"/>
    <col min="15629" max="15872" width="11.42578125" style="47"/>
    <col min="15873" max="15873" width="11.7109375" style="47" customWidth="1"/>
    <col min="15874" max="15874" width="4" style="47" bestFit="1" customWidth="1"/>
    <col min="15875" max="15876" width="9.7109375" style="47" customWidth="1"/>
    <col min="15877" max="15877" width="6" style="47" bestFit="1" customWidth="1"/>
    <col min="15878" max="15879" width="9.7109375" style="47" customWidth="1"/>
    <col min="15880" max="15880" width="6" style="47" bestFit="1" customWidth="1"/>
    <col min="15881" max="15882" width="9.7109375" style="47" customWidth="1"/>
    <col min="15883" max="15883" width="6" style="47" bestFit="1" customWidth="1"/>
    <col min="15884" max="15884" width="9.7109375" style="47" customWidth="1"/>
    <col min="15885" max="16128" width="11.42578125" style="47"/>
    <col min="16129" max="16129" width="11.7109375" style="47" customWidth="1"/>
    <col min="16130" max="16130" width="4" style="47" bestFit="1" customWidth="1"/>
    <col min="16131" max="16132" width="9.7109375" style="47" customWidth="1"/>
    <col min="16133" max="16133" width="6" style="47" bestFit="1" customWidth="1"/>
    <col min="16134" max="16135" width="9.7109375" style="47" customWidth="1"/>
    <col min="16136" max="16136" width="6" style="47" bestFit="1" customWidth="1"/>
    <col min="16137" max="16138" width="9.7109375" style="47" customWidth="1"/>
    <col min="16139" max="16139" width="6" style="47" bestFit="1" customWidth="1"/>
    <col min="16140" max="16140" width="9.7109375" style="47" customWidth="1"/>
    <col min="16141" max="16384" width="11.42578125" style="47"/>
  </cols>
  <sheetData>
    <row r="1" spans="1:12" ht="15.75" x14ac:dyDescent="0.25">
      <c r="A1" s="223" t="s">
        <v>377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s="171" customFormat="1" ht="15.75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5" x14ac:dyDescent="0.25">
      <c r="A3" s="218" t="s">
        <v>441</v>
      </c>
      <c r="B3" s="218"/>
      <c r="C3" s="218"/>
      <c r="D3" s="218"/>
      <c r="E3" s="218"/>
      <c r="F3" s="218"/>
      <c r="G3" s="218"/>
      <c r="H3" s="220"/>
      <c r="I3" s="220"/>
      <c r="J3" s="220"/>
      <c r="K3" s="220"/>
      <c r="L3" s="220"/>
    </row>
    <row r="4" spans="1:12" ht="12" customHeight="1" x14ac:dyDescent="0.2">
      <c r="A4" s="48"/>
      <c r="B4" s="234" t="s">
        <v>3</v>
      </c>
      <c r="C4" s="234"/>
      <c r="D4" s="173"/>
      <c r="E4" s="234" t="s">
        <v>378</v>
      </c>
      <c r="F4" s="234"/>
      <c r="G4" s="49"/>
      <c r="H4" s="234" t="s">
        <v>10</v>
      </c>
      <c r="I4" s="234"/>
      <c r="J4" s="49"/>
      <c r="K4" s="234" t="s">
        <v>26</v>
      </c>
      <c r="L4" s="234"/>
    </row>
    <row r="5" spans="1:12" x14ac:dyDescent="0.2">
      <c r="A5" s="183" t="s">
        <v>367</v>
      </c>
      <c r="B5" s="235"/>
      <c r="C5" s="235"/>
      <c r="D5" s="172"/>
      <c r="E5" s="235" t="s">
        <v>379</v>
      </c>
      <c r="F5" s="235"/>
      <c r="G5" s="172"/>
      <c r="H5" s="235" t="s">
        <v>380</v>
      </c>
      <c r="I5" s="235"/>
      <c r="J5" s="172"/>
      <c r="K5" s="235" t="s">
        <v>381</v>
      </c>
      <c r="L5" s="235"/>
    </row>
    <row r="6" spans="1:12" ht="12.75" customHeight="1" x14ac:dyDescent="0.2">
      <c r="A6" s="35">
        <v>1980</v>
      </c>
      <c r="B6" s="53">
        <v>14840</v>
      </c>
      <c r="C6" s="54">
        <v>1</v>
      </c>
      <c r="D6" s="155"/>
      <c r="E6" s="25">
        <v>435</v>
      </c>
      <c r="F6" s="52">
        <v>2.8999999999999998E-2</v>
      </c>
      <c r="G6" s="52"/>
      <c r="H6" s="25">
        <v>8203</v>
      </c>
      <c r="I6" s="52">
        <v>0.55299999999999994</v>
      </c>
      <c r="J6" s="52"/>
      <c r="K6" s="25">
        <v>6202</v>
      </c>
      <c r="L6" s="184">
        <v>0.41799999999999998</v>
      </c>
    </row>
    <row r="7" spans="1:12" ht="12.75" customHeight="1" x14ac:dyDescent="0.2">
      <c r="A7" s="35">
        <v>1981</v>
      </c>
      <c r="B7" s="53">
        <v>15286</v>
      </c>
      <c r="C7" s="54">
        <v>1</v>
      </c>
      <c r="D7" s="155"/>
      <c r="E7" s="25">
        <v>429</v>
      </c>
      <c r="F7" s="52">
        <v>2.7999999999999997E-2</v>
      </c>
      <c r="G7" s="52"/>
      <c r="H7" s="25">
        <v>9383</v>
      </c>
      <c r="I7" s="52">
        <v>0.61399999999999999</v>
      </c>
      <c r="J7" s="52"/>
      <c r="K7" s="25">
        <v>5474</v>
      </c>
      <c r="L7" s="184">
        <v>0.35799999999999998</v>
      </c>
    </row>
    <row r="8" spans="1:12" ht="12.75" customHeight="1" x14ac:dyDescent="0.2">
      <c r="A8" s="35">
        <v>1982</v>
      </c>
      <c r="B8" s="53">
        <v>15323</v>
      </c>
      <c r="C8" s="54">
        <v>1</v>
      </c>
      <c r="D8" s="155"/>
      <c r="E8" s="25">
        <v>377</v>
      </c>
      <c r="F8" s="52">
        <v>2.5000000000000001E-2</v>
      </c>
      <c r="G8" s="52"/>
      <c r="H8" s="25">
        <v>8446</v>
      </c>
      <c r="I8" s="52">
        <v>0.55100000000000005</v>
      </c>
      <c r="J8" s="52"/>
      <c r="K8" s="25">
        <v>6500</v>
      </c>
      <c r="L8" s="184">
        <v>0.42399999999999999</v>
      </c>
    </row>
    <row r="9" spans="1:12" ht="12.75" customHeight="1" x14ac:dyDescent="0.2">
      <c r="A9" s="35">
        <v>1983</v>
      </c>
      <c r="B9" s="53">
        <v>15163</v>
      </c>
      <c r="C9" s="54">
        <v>1</v>
      </c>
      <c r="D9" s="155"/>
      <c r="E9" s="25">
        <v>389</v>
      </c>
      <c r="F9" s="52">
        <v>2.6000000000000002E-2</v>
      </c>
      <c r="G9" s="52"/>
      <c r="H9" s="25">
        <v>8242</v>
      </c>
      <c r="I9" s="52">
        <v>0.54299999999999993</v>
      </c>
      <c r="J9" s="52"/>
      <c r="K9" s="25">
        <v>6532</v>
      </c>
      <c r="L9" s="184">
        <v>0.43099999999999999</v>
      </c>
    </row>
    <row r="10" spans="1:12" ht="12.75" customHeight="1" x14ac:dyDescent="0.2">
      <c r="A10" s="35">
        <v>1984</v>
      </c>
      <c r="B10" s="53">
        <v>15615</v>
      </c>
      <c r="C10" s="54">
        <v>1</v>
      </c>
      <c r="D10" s="155"/>
      <c r="E10" s="25">
        <v>385</v>
      </c>
      <c r="F10" s="52">
        <v>2.5000000000000001E-2</v>
      </c>
      <c r="G10" s="52"/>
      <c r="H10" s="25">
        <v>8451</v>
      </c>
      <c r="I10" s="52">
        <v>0.54100000000000004</v>
      </c>
      <c r="J10" s="52"/>
      <c r="K10" s="25">
        <v>6779</v>
      </c>
      <c r="L10" s="184">
        <v>0.434</v>
      </c>
    </row>
    <row r="11" spans="1:12" ht="12.75" customHeight="1" x14ac:dyDescent="0.2">
      <c r="A11" s="35">
        <v>1985</v>
      </c>
      <c r="B11" s="53">
        <v>16240</v>
      </c>
      <c r="C11" s="54">
        <v>1</v>
      </c>
      <c r="D11" s="155"/>
      <c r="E11" s="25">
        <v>377</v>
      </c>
      <c r="F11" s="52">
        <v>2.3E-2</v>
      </c>
      <c r="G11" s="52"/>
      <c r="H11" s="25">
        <v>8769</v>
      </c>
      <c r="I11" s="52">
        <v>0.54</v>
      </c>
      <c r="J11" s="52"/>
      <c r="K11" s="25">
        <v>7094</v>
      </c>
      <c r="L11" s="184">
        <v>0.43700000000000006</v>
      </c>
    </row>
    <row r="12" spans="1:12" ht="12.75" customHeight="1" x14ac:dyDescent="0.2">
      <c r="A12" s="35">
        <v>1986</v>
      </c>
      <c r="B12" s="53">
        <v>17078</v>
      </c>
      <c r="C12" s="54">
        <v>1</v>
      </c>
      <c r="D12" s="155"/>
      <c r="E12" s="25">
        <v>375</v>
      </c>
      <c r="F12" s="52">
        <v>2.2000000000000002E-2</v>
      </c>
      <c r="G12" s="52"/>
      <c r="H12" s="25">
        <v>9012</v>
      </c>
      <c r="I12" s="52">
        <v>0.52800000000000002</v>
      </c>
      <c r="J12" s="52"/>
      <c r="K12" s="25">
        <v>7691</v>
      </c>
      <c r="L12" s="184">
        <v>0.45</v>
      </c>
    </row>
    <row r="13" spans="1:12" ht="12.75" customHeight="1" x14ac:dyDescent="0.2">
      <c r="A13" s="35">
        <v>1987</v>
      </c>
      <c r="B13" s="53">
        <v>18108</v>
      </c>
      <c r="C13" s="54">
        <v>1</v>
      </c>
      <c r="D13" s="155"/>
      <c r="E13" s="25">
        <v>396</v>
      </c>
      <c r="F13" s="52">
        <v>2.2000000000000002E-2</v>
      </c>
      <c r="G13" s="52"/>
      <c r="H13" s="25">
        <v>9514</v>
      </c>
      <c r="I13" s="52">
        <v>0.52500000000000002</v>
      </c>
      <c r="J13" s="52"/>
      <c r="K13" s="25">
        <v>8198</v>
      </c>
      <c r="L13" s="184">
        <v>0.45299999999999996</v>
      </c>
    </row>
    <row r="14" spans="1:12" ht="12.75" customHeight="1" x14ac:dyDescent="0.2">
      <c r="A14" s="35">
        <v>1988</v>
      </c>
      <c r="B14" s="53">
        <v>18600</v>
      </c>
      <c r="C14" s="54">
        <v>1</v>
      </c>
      <c r="D14" s="155"/>
      <c r="E14" s="25">
        <v>351</v>
      </c>
      <c r="F14" s="52">
        <v>1.9E-2</v>
      </c>
      <c r="G14" s="52"/>
      <c r="H14" s="25">
        <v>9737</v>
      </c>
      <c r="I14" s="52">
        <v>0.52300000000000002</v>
      </c>
      <c r="J14" s="52"/>
      <c r="K14" s="25">
        <v>8512</v>
      </c>
      <c r="L14" s="184">
        <v>0.45799999999999996</v>
      </c>
    </row>
    <row r="15" spans="1:12" ht="12.75" customHeight="1" x14ac:dyDescent="0.2">
      <c r="A15" s="35">
        <v>1989</v>
      </c>
      <c r="B15" s="53">
        <v>19296</v>
      </c>
      <c r="C15" s="54">
        <v>1</v>
      </c>
      <c r="D15" s="155"/>
      <c r="E15" s="25">
        <v>354</v>
      </c>
      <c r="F15" s="52">
        <v>1.8000000000000002E-2</v>
      </c>
      <c r="G15" s="52"/>
      <c r="H15" s="25">
        <v>10221</v>
      </c>
      <c r="I15" s="52">
        <v>0.53</v>
      </c>
      <c r="J15" s="52"/>
      <c r="K15" s="25">
        <v>8721</v>
      </c>
      <c r="L15" s="184">
        <v>0.45200000000000001</v>
      </c>
    </row>
    <row r="16" spans="1:12" ht="12.75" customHeight="1" x14ac:dyDescent="0.2">
      <c r="A16" s="35">
        <v>1990</v>
      </c>
      <c r="B16" s="53">
        <v>19905</v>
      </c>
      <c r="C16" s="54">
        <v>1</v>
      </c>
      <c r="D16" s="155"/>
      <c r="E16" s="25">
        <v>351</v>
      </c>
      <c r="F16" s="52">
        <v>1.8000000000000002E-2</v>
      </c>
      <c r="G16" s="52"/>
      <c r="H16" s="25">
        <v>10581</v>
      </c>
      <c r="I16" s="52">
        <v>0.53200000000000003</v>
      </c>
      <c r="J16" s="52"/>
      <c r="K16" s="25">
        <v>8973</v>
      </c>
      <c r="L16" s="184">
        <v>0.45</v>
      </c>
    </row>
    <row r="17" spans="1:12" ht="12.75" customHeight="1" x14ac:dyDescent="0.2">
      <c r="A17" s="35">
        <v>1991</v>
      </c>
      <c r="B17" s="53">
        <v>20444</v>
      </c>
      <c r="C17" s="54">
        <v>1</v>
      </c>
      <c r="D17" s="155"/>
      <c r="E17" s="25">
        <v>355</v>
      </c>
      <c r="F17" s="52">
        <v>1.7000000000000001E-2</v>
      </c>
      <c r="G17" s="52"/>
      <c r="H17" s="25">
        <v>10435</v>
      </c>
      <c r="I17" s="52">
        <v>0.51100000000000001</v>
      </c>
      <c r="J17" s="52"/>
      <c r="K17" s="25">
        <v>9654</v>
      </c>
      <c r="L17" s="184">
        <v>0.47200000000000003</v>
      </c>
    </row>
    <row r="18" spans="1:12" ht="12.75" customHeight="1" x14ac:dyDescent="0.2">
      <c r="A18" s="35">
        <v>1992</v>
      </c>
      <c r="B18" s="53">
        <v>20037</v>
      </c>
      <c r="C18" s="54">
        <v>1</v>
      </c>
      <c r="D18" s="155"/>
      <c r="E18" s="25">
        <v>336</v>
      </c>
      <c r="F18" s="52">
        <v>1.7000000000000001E-2</v>
      </c>
      <c r="G18" s="52"/>
      <c r="H18" s="25">
        <v>10037</v>
      </c>
      <c r="I18" s="52">
        <v>0.501</v>
      </c>
      <c r="J18" s="52"/>
      <c r="K18" s="25">
        <v>9664</v>
      </c>
      <c r="L18" s="184">
        <v>0.48200000000000004</v>
      </c>
    </row>
    <row r="19" spans="1:12" ht="12.75" customHeight="1" x14ac:dyDescent="0.2">
      <c r="A19" s="35">
        <v>1993</v>
      </c>
      <c r="B19" s="53">
        <v>20756</v>
      </c>
      <c r="C19" s="54">
        <v>1</v>
      </c>
      <c r="D19" s="155"/>
      <c r="E19" s="25">
        <v>347</v>
      </c>
      <c r="F19" s="52">
        <v>1.7000000000000001E-2</v>
      </c>
      <c r="G19" s="52"/>
      <c r="H19" s="25">
        <v>9982</v>
      </c>
      <c r="I19" s="52">
        <v>0.48100000000000004</v>
      </c>
      <c r="J19" s="52"/>
      <c r="K19" s="25">
        <v>10427</v>
      </c>
      <c r="L19" s="184">
        <v>0.502</v>
      </c>
    </row>
    <row r="20" spans="1:12" ht="12.75" customHeight="1" x14ac:dyDescent="0.2">
      <c r="A20" s="35">
        <v>1994</v>
      </c>
      <c r="B20" s="53">
        <f t="shared" ref="B20:B25" si="0">E20+H20+K20</f>
        <v>21109</v>
      </c>
      <c r="C20" s="54">
        <v>1</v>
      </c>
      <c r="D20" s="155"/>
      <c r="E20" s="25">
        <v>348</v>
      </c>
      <c r="F20" s="52">
        <v>1.7000000000000001E-2</v>
      </c>
      <c r="G20" s="52"/>
      <c r="H20" s="25">
        <v>10052</v>
      </c>
      <c r="I20" s="52">
        <v>0.47600000000000003</v>
      </c>
      <c r="J20" s="52"/>
      <c r="K20" s="25">
        <v>10709</v>
      </c>
      <c r="L20" s="184">
        <v>0.50700000000000001</v>
      </c>
    </row>
    <row r="21" spans="1:12" ht="12.75" customHeight="1" x14ac:dyDescent="0.2">
      <c r="A21" s="35">
        <v>1995</v>
      </c>
      <c r="B21" s="53">
        <f t="shared" si="0"/>
        <v>21932</v>
      </c>
      <c r="C21" s="54">
        <v>1</v>
      </c>
      <c r="D21" s="155"/>
      <c r="E21" s="25">
        <v>350</v>
      </c>
      <c r="F21" s="52">
        <v>1.6E-2</v>
      </c>
      <c r="G21" s="52"/>
      <c r="H21" s="25">
        <v>10199</v>
      </c>
      <c r="I21" s="52">
        <v>0.46500000000000002</v>
      </c>
      <c r="J21" s="52"/>
      <c r="K21" s="25">
        <v>11383</v>
      </c>
      <c r="L21" s="184">
        <v>0.51900000000000002</v>
      </c>
    </row>
    <row r="22" spans="1:12" ht="12.75" customHeight="1" x14ac:dyDescent="0.2">
      <c r="A22" s="35">
        <v>1996</v>
      </c>
      <c r="B22" s="53">
        <f t="shared" si="0"/>
        <v>22523</v>
      </c>
      <c r="C22" s="54">
        <v>1</v>
      </c>
      <c r="D22" s="155"/>
      <c r="E22" s="25">
        <v>344</v>
      </c>
      <c r="F22" s="52">
        <v>1.4999999999999999E-2</v>
      </c>
      <c r="G22" s="52"/>
      <c r="H22" s="25">
        <v>10273</v>
      </c>
      <c r="I22" s="52">
        <v>0.45600000000000002</v>
      </c>
      <c r="J22" s="52"/>
      <c r="K22" s="25">
        <v>11906</v>
      </c>
      <c r="L22" s="184">
        <v>0.52900000000000003</v>
      </c>
    </row>
    <row r="23" spans="1:12" ht="12.75" customHeight="1" x14ac:dyDescent="0.2">
      <c r="A23" s="35">
        <v>1997</v>
      </c>
      <c r="B23" s="53">
        <f t="shared" si="0"/>
        <v>23191</v>
      </c>
      <c r="C23" s="54">
        <v>1</v>
      </c>
      <c r="D23" s="155"/>
      <c r="E23" s="25">
        <v>301</v>
      </c>
      <c r="F23" s="52">
        <v>1.3000000000000001E-2</v>
      </c>
      <c r="G23" s="52"/>
      <c r="H23" s="25">
        <v>10545</v>
      </c>
      <c r="I23" s="52">
        <v>0.45500000000000002</v>
      </c>
      <c r="J23" s="52"/>
      <c r="K23" s="25">
        <v>12345</v>
      </c>
      <c r="L23" s="184">
        <v>0.53200000000000003</v>
      </c>
    </row>
    <row r="24" spans="1:12" ht="12.75" customHeight="1" x14ac:dyDescent="0.2">
      <c r="A24" s="35">
        <v>1998</v>
      </c>
      <c r="B24" s="53">
        <f t="shared" si="0"/>
        <v>23855</v>
      </c>
      <c r="C24" s="54">
        <v>1</v>
      </c>
      <c r="D24" s="155"/>
      <c r="E24" s="25">
        <v>318</v>
      </c>
      <c r="F24" s="52">
        <v>1.3000000000000001E-2</v>
      </c>
      <c r="G24" s="52"/>
      <c r="H24" s="25">
        <v>10988</v>
      </c>
      <c r="I24" s="52">
        <v>0.46100000000000002</v>
      </c>
      <c r="J24" s="52"/>
      <c r="K24" s="25">
        <v>12549</v>
      </c>
      <c r="L24" s="184">
        <v>0.52600000000000002</v>
      </c>
    </row>
    <row r="25" spans="1:12" ht="12.75" customHeight="1" x14ac:dyDescent="0.2">
      <c r="A25" s="35">
        <v>1999</v>
      </c>
      <c r="B25" s="53">
        <f t="shared" si="0"/>
        <v>25343</v>
      </c>
      <c r="C25" s="54">
        <v>1</v>
      </c>
      <c r="D25" s="155"/>
      <c r="E25" s="25">
        <v>327</v>
      </c>
      <c r="F25" s="52">
        <v>1.3000000000000001E-2</v>
      </c>
      <c r="G25" s="52"/>
      <c r="H25" s="25">
        <v>11450</v>
      </c>
      <c r="I25" s="52">
        <v>0.45200000000000001</v>
      </c>
      <c r="J25" s="52"/>
      <c r="K25" s="25">
        <v>13566</v>
      </c>
      <c r="L25" s="184">
        <v>0.53500000000000003</v>
      </c>
    </row>
    <row r="26" spans="1:12" ht="12.75" customHeight="1" x14ac:dyDescent="0.2">
      <c r="A26" s="35">
        <v>2000</v>
      </c>
      <c r="B26" s="53">
        <v>26797</v>
      </c>
      <c r="C26" s="54">
        <v>1</v>
      </c>
      <c r="D26" s="155"/>
      <c r="E26" s="25">
        <v>338</v>
      </c>
      <c r="F26" s="52">
        <f t="shared" ref="F26:F35" si="1">E26/B26</f>
        <v>1.2613352240922492E-2</v>
      </c>
      <c r="G26" s="52"/>
      <c r="H26" s="25">
        <v>12136</v>
      </c>
      <c r="I26" s="52">
        <f t="shared" ref="I26:I35" si="2">H26/B26</f>
        <v>0.45288651714744188</v>
      </c>
      <c r="J26" s="52"/>
      <c r="K26" s="25">
        <v>14323</v>
      </c>
      <c r="L26" s="184">
        <f t="shared" ref="L26:L35" si="3">K26/B26</f>
        <v>0.53450013061163559</v>
      </c>
    </row>
    <row r="27" spans="1:12" ht="12.75" customHeight="1" x14ac:dyDescent="0.2">
      <c r="A27" s="35">
        <v>2001</v>
      </c>
      <c r="B27" s="53">
        <f>E27+H27+K27</f>
        <v>28783</v>
      </c>
      <c r="C27" s="54">
        <v>1</v>
      </c>
      <c r="D27" s="155"/>
      <c r="E27" s="25">
        <v>359</v>
      </c>
      <c r="F27" s="52">
        <f t="shared" si="1"/>
        <v>1.2472640100059062E-2</v>
      </c>
      <c r="G27" s="52"/>
      <c r="H27" s="25">
        <v>13032</v>
      </c>
      <c r="I27" s="52">
        <f t="shared" si="2"/>
        <v>0.45276725845116911</v>
      </c>
      <c r="J27" s="52"/>
      <c r="K27" s="25">
        <v>15392</v>
      </c>
      <c r="L27" s="184">
        <f t="shared" si="3"/>
        <v>0.53476010144877184</v>
      </c>
    </row>
    <row r="28" spans="1:12" ht="12.75" customHeight="1" x14ac:dyDescent="0.2">
      <c r="A28" s="35">
        <v>2002</v>
      </c>
      <c r="B28" s="53">
        <f>E28+H28+K28</f>
        <v>28814</v>
      </c>
      <c r="C28" s="54">
        <v>1</v>
      </c>
      <c r="D28" s="155"/>
      <c r="E28" s="25">
        <v>366</v>
      </c>
      <c r="F28" s="52">
        <f t="shared" si="1"/>
        <v>1.2702158672867355E-2</v>
      </c>
      <c r="G28" s="52"/>
      <c r="H28" s="25">
        <v>12927</v>
      </c>
      <c r="I28" s="52">
        <f t="shared" si="2"/>
        <v>0.44863607968348718</v>
      </c>
      <c r="J28" s="52"/>
      <c r="K28" s="25">
        <v>15521</v>
      </c>
      <c r="L28" s="184">
        <f t="shared" si="3"/>
        <v>0.53866176164364543</v>
      </c>
    </row>
    <row r="29" spans="1:12" ht="12.75" customHeight="1" x14ac:dyDescent="0.2">
      <c r="A29" s="35">
        <v>2003</v>
      </c>
      <c r="B29" s="53">
        <v>29055</v>
      </c>
      <c r="C29" s="54">
        <v>1</v>
      </c>
      <c r="D29" s="155"/>
      <c r="E29" s="25">
        <v>386</v>
      </c>
      <c r="F29" s="52">
        <f t="shared" si="1"/>
        <v>1.3285148855618654E-2</v>
      </c>
      <c r="G29" s="52"/>
      <c r="H29" s="25">
        <v>13073</v>
      </c>
      <c r="I29" s="52">
        <f t="shared" si="2"/>
        <v>0.44993976940285663</v>
      </c>
      <c r="J29" s="52"/>
      <c r="K29" s="25">
        <v>15596</v>
      </c>
      <c r="L29" s="184">
        <f t="shared" si="3"/>
        <v>0.53677508174152466</v>
      </c>
    </row>
    <row r="30" spans="1:12" ht="12.75" customHeight="1" x14ac:dyDescent="0.2">
      <c r="A30" s="35">
        <v>2004</v>
      </c>
      <c r="B30" s="53">
        <v>29533</v>
      </c>
      <c r="C30" s="54">
        <v>1</v>
      </c>
      <c r="D30" s="155"/>
      <c r="E30" s="25">
        <v>385</v>
      </c>
      <c r="F30" s="52">
        <f t="shared" si="1"/>
        <v>1.3036264517658214E-2</v>
      </c>
      <c r="G30" s="52"/>
      <c r="H30" s="25">
        <v>13050</v>
      </c>
      <c r="I30" s="52">
        <f t="shared" si="2"/>
        <v>0.44187857650763551</v>
      </c>
      <c r="J30" s="52"/>
      <c r="K30" s="25">
        <v>16098</v>
      </c>
      <c r="L30" s="184">
        <f t="shared" si="3"/>
        <v>0.54508515897470622</v>
      </c>
    </row>
    <row r="31" spans="1:12" ht="12.75" customHeight="1" x14ac:dyDescent="0.2">
      <c r="A31" s="35">
        <v>2005</v>
      </c>
      <c r="B31" s="53">
        <v>30170</v>
      </c>
      <c r="C31" s="54">
        <v>1</v>
      </c>
      <c r="D31" s="155"/>
      <c r="E31" s="25">
        <v>381</v>
      </c>
      <c r="F31" s="52">
        <f t="shared" si="1"/>
        <v>1.2628438846536295E-2</v>
      </c>
      <c r="G31" s="52"/>
      <c r="H31" s="25">
        <v>13242</v>
      </c>
      <c r="I31" s="52">
        <f t="shared" si="2"/>
        <v>0.43891282731189923</v>
      </c>
      <c r="J31" s="52"/>
      <c r="K31" s="25">
        <v>16547</v>
      </c>
      <c r="L31" s="184">
        <f t="shared" si="3"/>
        <v>0.54845873384156452</v>
      </c>
    </row>
    <row r="32" spans="1:12" ht="12.75" customHeight="1" x14ac:dyDescent="0.2">
      <c r="A32" s="35">
        <v>2006</v>
      </c>
      <c r="B32" s="53">
        <v>31074</v>
      </c>
      <c r="C32" s="54">
        <v>1</v>
      </c>
      <c r="D32" s="155"/>
      <c r="E32" s="25">
        <v>398</v>
      </c>
      <c r="F32" s="52">
        <f t="shared" si="1"/>
        <v>1.2808135418677995E-2</v>
      </c>
      <c r="G32" s="52"/>
      <c r="H32" s="25">
        <v>13569</v>
      </c>
      <c r="I32" s="52">
        <f t="shared" si="2"/>
        <v>0.43666731029156208</v>
      </c>
      <c r="J32" s="52"/>
      <c r="K32" s="25">
        <v>17107</v>
      </c>
      <c r="L32" s="184">
        <f t="shared" si="3"/>
        <v>0.55052455428975988</v>
      </c>
    </row>
    <row r="33" spans="1:12" ht="12.75" customHeight="1" x14ac:dyDescent="0.2">
      <c r="A33" s="35">
        <v>2007</v>
      </c>
      <c r="B33" s="53">
        <v>32435</v>
      </c>
      <c r="C33" s="54">
        <v>1</v>
      </c>
      <c r="D33" s="155"/>
      <c r="E33" s="25">
        <v>372</v>
      </c>
      <c r="F33" s="52">
        <f t="shared" si="1"/>
        <v>1.1469092030214274E-2</v>
      </c>
      <c r="G33" s="52"/>
      <c r="H33" s="25">
        <v>14096</v>
      </c>
      <c r="I33" s="52">
        <f t="shared" si="2"/>
        <v>0.43459226144596885</v>
      </c>
      <c r="J33" s="52"/>
      <c r="K33" s="25">
        <v>17967</v>
      </c>
      <c r="L33" s="184">
        <f t="shared" si="3"/>
        <v>0.55393864652381686</v>
      </c>
    </row>
    <row r="34" spans="1:12" x14ac:dyDescent="0.2">
      <c r="A34" s="35">
        <v>2008</v>
      </c>
      <c r="B34" s="53">
        <v>33415</v>
      </c>
      <c r="C34" s="54">
        <v>1</v>
      </c>
      <c r="D34" s="155"/>
      <c r="E34" s="25">
        <v>263</v>
      </c>
      <c r="F34" s="52">
        <f t="shared" si="1"/>
        <v>7.8707167439772564E-3</v>
      </c>
      <c r="G34" s="55"/>
      <c r="H34" s="25">
        <v>14101</v>
      </c>
      <c r="I34" s="52">
        <f t="shared" si="2"/>
        <v>0.42199610953164746</v>
      </c>
      <c r="J34" s="52"/>
      <c r="K34" s="25">
        <v>19051</v>
      </c>
      <c r="L34" s="184">
        <f t="shared" si="3"/>
        <v>0.57013317372437533</v>
      </c>
    </row>
    <row r="35" spans="1:12" x14ac:dyDescent="0.2">
      <c r="A35" s="35">
        <v>2009</v>
      </c>
      <c r="B35" s="53">
        <v>32877</v>
      </c>
      <c r="C35" s="54">
        <v>1</v>
      </c>
      <c r="D35" s="155"/>
      <c r="E35" s="25">
        <v>261</v>
      </c>
      <c r="F35" s="52">
        <f t="shared" si="1"/>
        <v>7.9386805365453048E-3</v>
      </c>
      <c r="G35" s="55"/>
      <c r="H35" s="25">
        <v>13582</v>
      </c>
      <c r="I35" s="52">
        <f t="shared" si="2"/>
        <v>0.41311555190558752</v>
      </c>
      <c r="J35" s="52"/>
      <c r="K35" s="25">
        <v>19034</v>
      </c>
      <c r="L35" s="184">
        <f t="shared" si="3"/>
        <v>0.5789457675578672</v>
      </c>
    </row>
    <row r="36" spans="1:12" x14ac:dyDescent="0.2">
      <c r="A36" s="35">
        <v>2010</v>
      </c>
      <c r="B36" s="53">
        <v>34334</v>
      </c>
      <c r="C36" s="54">
        <v>1</v>
      </c>
      <c r="D36" s="155"/>
      <c r="E36" s="25">
        <v>272</v>
      </c>
      <c r="F36" s="52">
        <v>7.9221762684219717E-3</v>
      </c>
      <c r="G36" s="55"/>
      <c r="H36" s="25">
        <v>13944</v>
      </c>
      <c r="I36" s="52">
        <v>0.40612803634880879</v>
      </c>
      <c r="J36" s="52"/>
      <c r="K36" s="25">
        <v>20118</v>
      </c>
      <c r="L36" s="184">
        <v>0.58594978738276926</v>
      </c>
    </row>
    <row r="37" spans="1:12" x14ac:dyDescent="0.2">
      <c r="A37" s="35">
        <v>2011</v>
      </c>
      <c r="B37" s="53">
        <f t="shared" ref="B37:B44" si="4">E37+H37+K37</f>
        <v>35253</v>
      </c>
      <c r="C37" s="54">
        <v>1</v>
      </c>
      <c r="D37" s="155"/>
      <c r="E37" s="25">
        <v>277</v>
      </c>
      <c r="F37" s="52">
        <f t="shared" ref="F37:F44" si="5">E37/B37</f>
        <v>7.857487306044875E-3</v>
      </c>
      <c r="G37" s="55"/>
      <c r="H37" s="25">
        <v>13875</v>
      </c>
      <c r="I37" s="52">
        <f t="shared" ref="I37:I44" si="6">H37/B37</f>
        <v>0.39358352480639947</v>
      </c>
      <c r="J37" s="52"/>
      <c r="K37" s="25">
        <v>21101</v>
      </c>
      <c r="L37" s="184">
        <f t="shared" ref="L37:L44" si="7">K37/B37</f>
        <v>0.59855898788755568</v>
      </c>
    </row>
    <row r="38" spans="1:12" x14ac:dyDescent="0.2">
      <c r="A38" s="35">
        <v>2012</v>
      </c>
      <c r="B38" s="53">
        <f t="shared" si="4"/>
        <v>35829</v>
      </c>
      <c r="C38" s="54">
        <v>1</v>
      </c>
      <c r="D38" s="155"/>
      <c r="E38" s="25">
        <v>270</v>
      </c>
      <c r="F38" s="52">
        <f t="shared" si="5"/>
        <v>7.5357950263752827E-3</v>
      </c>
      <c r="G38" s="55"/>
      <c r="H38" s="25">
        <v>14100</v>
      </c>
      <c r="I38" s="52">
        <f t="shared" si="6"/>
        <v>0.39353596248848699</v>
      </c>
      <c r="J38" s="52"/>
      <c r="K38" s="25">
        <v>21459</v>
      </c>
      <c r="L38" s="184">
        <f t="shared" si="7"/>
        <v>0.59892824248513776</v>
      </c>
    </row>
    <row r="39" spans="1:12" x14ac:dyDescent="0.2">
      <c r="A39" s="35">
        <v>2013</v>
      </c>
      <c r="B39" s="53">
        <f t="shared" si="4"/>
        <v>36224</v>
      </c>
      <c r="C39" s="54">
        <v>1</v>
      </c>
      <c r="D39" s="155"/>
      <c r="E39" s="25">
        <v>275</v>
      </c>
      <c r="F39" s="52">
        <f t="shared" si="5"/>
        <v>7.5916519434628977E-3</v>
      </c>
      <c r="G39" s="55"/>
      <c r="H39" s="25">
        <v>14248</v>
      </c>
      <c r="I39" s="52">
        <f t="shared" si="6"/>
        <v>0.39333038869257952</v>
      </c>
      <c r="J39" s="52"/>
      <c r="K39" s="25">
        <v>21701</v>
      </c>
      <c r="L39" s="184">
        <f t="shared" si="7"/>
        <v>0.59907795936395758</v>
      </c>
    </row>
    <row r="40" spans="1:12" x14ac:dyDescent="0.2">
      <c r="A40" s="35">
        <v>2014</v>
      </c>
      <c r="B40" s="53">
        <f t="shared" si="4"/>
        <v>36680</v>
      </c>
      <c r="C40" s="54">
        <v>1</v>
      </c>
      <c r="D40" s="155"/>
      <c r="E40" s="25">
        <v>283</v>
      </c>
      <c r="F40" s="52">
        <f t="shared" si="5"/>
        <v>7.7153762268266082E-3</v>
      </c>
      <c r="G40" s="55"/>
      <c r="H40" s="25">
        <v>14241</v>
      </c>
      <c r="I40" s="52">
        <f t="shared" si="6"/>
        <v>0.38824972737186475</v>
      </c>
      <c r="J40" s="52"/>
      <c r="K40" s="25">
        <v>22156</v>
      </c>
      <c r="L40" s="184">
        <f t="shared" si="7"/>
        <v>0.60403489640130859</v>
      </c>
    </row>
    <row r="41" spans="1:12" x14ac:dyDescent="0.2">
      <c r="A41" s="35">
        <v>2015</v>
      </c>
      <c r="B41" s="53">
        <f t="shared" si="4"/>
        <v>36755</v>
      </c>
      <c r="C41" s="54">
        <v>1</v>
      </c>
      <c r="D41" s="155"/>
      <c r="E41" s="25">
        <v>285</v>
      </c>
      <c r="F41" s="52">
        <f t="shared" si="5"/>
        <v>7.7540470684260643E-3</v>
      </c>
      <c r="G41" s="55"/>
      <c r="H41" s="25">
        <v>14096</v>
      </c>
      <c r="I41" s="52">
        <f t="shared" si="6"/>
        <v>0.38351244728608352</v>
      </c>
      <c r="J41" s="52"/>
      <c r="K41" s="25">
        <v>22374</v>
      </c>
      <c r="L41" s="184">
        <f t="shared" si="7"/>
        <v>0.60873350564549045</v>
      </c>
    </row>
    <row r="42" spans="1:12" x14ac:dyDescent="0.2">
      <c r="A42" s="35">
        <v>2016</v>
      </c>
      <c r="B42" s="53">
        <f t="shared" si="4"/>
        <v>37453</v>
      </c>
      <c r="C42" s="54">
        <v>1</v>
      </c>
      <c r="D42" s="155"/>
      <c r="E42" s="25">
        <v>245</v>
      </c>
      <c r="F42" s="52">
        <f t="shared" si="5"/>
        <v>6.5415320535070626E-3</v>
      </c>
      <c r="G42" s="55"/>
      <c r="H42" s="25">
        <v>14205</v>
      </c>
      <c r="I42" s="52">
        <f t="shared" si="6"/>
        <v>0.37927535844925642</v>
      </c>
      <c r="J42" s="52"/>
      <c r="K42" s="25">
        <v>23003</v>
      </c>
      <c r="L42" s="184">
        <f t="shared" si="7"/>
        <v>0.61418310949723653</v>
      </c>
    </row>
    <row r="43" spans="1:12" x14ac:dyDescent="0.2">
      <c r="A43" s="35">
        <v>2017</v>
      </c>
      <c r="B43" s="53">
        <f t="shared" si="4"/>
        <v>38661</v>
      </c>
      <c r="C43" s="54">
        <v>1</v>
      </c>
      <c r="D43" s="155"/>
      <c r="E43" s="25">
        <v>249</v>
      </c>
      <c r="F43" s="52">
        <f t="shared" si="5"/>
        <v>6.4405990533095364E-3</v>
      </c>
      <c r="G43" s="55"/>
      <c r="H43" s="25">
        <v>14481</v>
      </c>
      <c r="I43" s="52">
        <f t="shared" si="6"/>
        <v>0.37456351361837509</v>
      </c>
      <c r="J43" s="52"/>
      <c r="K43" s="25">
        <v>23931</v>
      </c>
      <c r="L43" s="184">
        <f t="shared" si="7"/>
        <v>0.61899588732831534</v>
      </c>
    </row>
    <row r="44" spans="1:12" x14ac:dyDescent="0.2">
      <c r="A44" s="39">
        <v>2018</v>
      </c>
      <c r="B44" s="58">
        <f t="shared" si="4"/>
        <v>39635</v>
      </c>
      <c r="C44" s="59">
        <v>1</v>
      </c>
      <c r="D44" s="156"/>
      <c r="E44" s="29">
        <v>251</v>
      </c>
      <c r="F44" s="56">
        <f t="shared" si="5"/>
        <v>6.3327866784407723E-3</v>
      </c>
      <c r="G44" s="57"/>
      <c r="H44" s="29">
        <v>14835</v>
      </c>
      <c r="I44" s="56">
        <f t="shared" si="6"/>
        <v>0.37429039989907908</v>
      </c>
      <c r="J44" s="56"/>
      <c r="K44" s="29">
        <v>24549</v>
      </c>
      <c r="L44" s="185">
        <f t="shared" si="7"/>
        <v>0.61937681342248008</v>
      </c>
    </row>
    <row r="45" spans="1:12" x14ac:dyDescent="0.2">
      <c r="A45" s="41"/>
      <c r="B45" s="41"/>
      <c r="C45" s="41"/>
      <c r="D45" s="41"/>
      <c r="E45" s="60"/>
      <c r="F45" s="61"/>
      <c r="G45" s="61"/>
      <c r="H45" s="60"/>
      <c r="I45" s="62"/>
      <c r="J45" s="61"/>
      <c r="K45" s="60"/>
      <c r="L45" s="61"/>
    </row>
    <row r="46" spans="1:12" x14ac:dyDescent="0.2">
      <c r="A46" s="230" t="s">
        <v>359</v>
      </c>
      <c r="B46" s="230"/>
      <c r="C46" s="230"/>
      <c r="D46" s="230"/>
      <c r="E46" s="231"/>
      <c r="F46" s="231"/>
      <c r="G46" s="231"/>
      <c r="H46" s="231"/>
      <c r="I46" s="231"/>
      <c r="J46" s="231"/>
      <c r="K46" s="231"/>
      <c r="L46" s="231"/>
    </row>
    <row r="47" spans="1:12" ht="13.5" customHeight="1" x14ac:dyDescent="0.2">
      <c r="A47" s="232" t="s">
        <v>382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</row>
    <row r="48" spans="1:12" x14ac:dyDescent="0.2">
      <c r="A48" s="233" t="s">
        <v>383</v>
      </c>
      <c r="B48" s="233"/>
      <c r="C48" s="233"/>
      <c r="D48" s="233"/>
      <c r="E48" s="232"/>
      <c r="F48" s="232"/>
      <c r="G48" s="232"/>
      <c r="H48" s="232"/>
      <c r="I48" s="232"/>
      <c r="J48" s="232"/>
      <c r="K48" s="232"/>
      <c r="L48" s="232"/>
    </row>
    <row r="49" spans="1:12" x14ac:dyDescent="0.2">
      <c r="A49" s="232" t="s">
        <v>375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</row>
    <row r="50" spans="1:12" x14ac:dyDescent="0.2">
      <c r="A50" s="232" t="s">
        <v>376</v>
      </c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</row>
  </sheetData>
  <mergeCells count="15">
    <mergeCell ref="E5:F5"/>
    <mergeCell ref="H5:I5"/>
    <mergeCell ref="K5:L5"/>
    <mergeCell ref="B5:C5"/>
    <mergeCell ref="A3:L3"/>
    <mergeCell ref="A1:L1"/>
    <mergeCell ref="E4:F4"/>
    <mergeCell ref="H4:I4"/>
    <mergeCell ref="K4:L4"/>
    <mergeCell ref="B4:C4"/>
    <mergeCell ref="A46:L46"/>
    <mergeCell ref="A47:L47"/>
    <mergeCell ref="A48:L48"/>
    <mergeCell ref="A49:L49"/>
    <mergeCell ref="A50:L50"/>
  </mergeCells>
  <pageMargins left="0.25" right="0.25" top="0.75" bottom="0.75" header="0.3" footer="0.3"/>
  <pageSetup paperSize="9" scale="99" orientation="portrait" r:id="rId1"/>
  <headerFooter alignWithMargins="0">
    <oddHeader xml:space="preserve">&amp;C&amp;"Arial Narrow,Standard"
</oddHeader>
    <oddFooter>&amp;C&amp;"Arial Narrow,Standard"- &amp;P -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0"/>
  <sheetViews>
    <sheetView zoomScaleNormal="130" workbookViewId="0">
      <selection activeCell="N25" sqref="N25"/>
    </sheetView>
  </sheetViews>
  <sheetFormatPr baseColWidth="10" defaultColWidth="11.42578125" defaultRowHeight="12.75" x14ac:dyDescent="0.2"/>
  <cols>
    <col min="1" max="1" width="10.7109375" style="47" customWidth="1"/>
    <col min="2" max="2" width="6.7109375" style="130" customWidth="1"/>
    <col min="3" max="8" width="13.7109375" style="47" customWidth="1"/>
    <col min="9" max="9" width="2.7109375" style="47" customWidth="1"/>
    <col min="10" max="253" width="11.42578125" style="47"/>
    <col min="254" max="254" width="10.7109375" style="47" customWidth="1"/>
    <col min="255" max="255" width="3.140625" style="47" customWidth="1"/>
    <col min="256" max="261" width="13.7109375" style="47" customWidth="1"/>
    <col min="262" max="262" width="2.7109375" style="47" customWidth="1"/>
    <col min="263" max="263" width="13.7109375" style="47" customWidth="1"/>
    <col min="264" max="509" width="11.42578125" style="47"/>
    <col min="510" max="510" width="10.7109375" style="47" customWidth="1"/>
    <col min="511" max="511" width="3.140625" style="47" customWidth="1"/>
    <col min="512" max="517" width="13.7109375" style="47" customWidth="1"/>
    <col min="518" max="518" width="2.7109375" style="47" customWidth="1"/>
    <col min="519" max="519" width="13.7109375" style="47" customWidth="1"/>
    <col min="520" max="765" width="11.42578125" style="47"/>
    <col min="766" max="766" width="10.7109375" style="47" customWidth="1"/>
    <col min="767" max="767" width="3.140625" style="47" customWidth="1"/>
    <col min="768" max="773" width="13.7109375" style="47" customWidth="1"/>
    <col min="774" max="774" width="2.7109375" style="47" customWidth="1"/>
    <col min="775" max="775" width="13.7109375" style="47" customWidth="1"/>
    <col min="776" max="1021" width="11.42578125" style="47"/>
    <col min="1022" max="1022" width="10.7109375" style="47" customWidth="1"/>
    <col min="1023" max="1023" width="3.140625" style="47" customWidth="1"/>
    <col min="1024" max="1029" width="13.7109375" style="47" customWidth="1"/>
    <col min="1030" max="1030" width="2.7109375" style="47" customWidth="1"/>
    <col min="1031" max="1031" width="13.7109375" style="47" customWidth="1"/>
    <col min="1032" max="1277" width="11.42578125" style="47"/>
    <col min="1278" max="1278" width="10.7109375" style="47" customWidth="1"/>
    <col min="1279" max="1279" width="3.140625" style="47" customWidth="1"/>
    <col min="1280" max="1285" width="13.7109375" style="47" customWidth="1"/>
    <col min="1286" max="1286" width="2.7109375" style="47" customWidth="1"/>
    <col min="1287" max="1287" width="13.7109375" style="47" customWidth="1"/>
    <col min="1288" max="1533" width="11.42578125" style="47"/>
    <col min="1534" max="1534" width="10.7109375" style="47" customWidth="1"/>
    <col min="1535" max="1535" width="3.140625" style="47" customWidth="1"/>
    <col min="1536" max="1541" width="13.7109375" style="47" customWidth="1"/>
    <col min="1542" max="1542" width="2.7109375" style="47" customWidth="1"/>
    <col min="1543" max="1543" width="13.7109375" style="47" customWidth="1"/>
    <col min="1544" max="1789" width="11.42578125" style="47"/>
    <col min="1790" max="1790" width="10.7109375" style="47" customWidth="1"/>
    <col min="1791" max="1791" width="3.140625" style="47" customWidth="1"/>
    <col min="1792" max="1797" width="13.7109375" style="47" customWidth="1"/>
    <col min="1798" max="1798" width="2.7109375" style="47" customWidth="1"/>
    <col min="1799" max="1799" width="13.7109375" style="47" customWidth="1"/>
    <col min="1800" max="2045" width="11.42578125" style="47"/>
    <col min="2046" max="2046" width="10.7109375" style="47" customWidth="1"/>
    <col min="2047" max="2047" width="3.140625" style="47" customWidth="1"/>
    <col min="2048" max="2053" width="13.7109375" style="47" customWidth="1"/>
    <col min="2054" max="2054" width="2.7109375" style="47" customWidth="1"/>
    <col min="2055" max="2055" width="13.7109375" style="47" customWidth="1"/>
    <col min="2056" max="2301" width="11.42578125" style="47"/>
    <col min="2302" max="2302" width="10.7109375" style="47" customWidth="1"/>
    <col min="2303" max="2303" width="3.140625" style="47" customWidth="1"/>
    <col min="2304" max="2309" width="13.7109375" style="47" customWidth="1"/>
    <col min="2310" max="2310" width="2.7109375" style="47" customWidth="1"/>
    <col min="2311" max="2311" width="13.7109375" style="47" customWidth="1"/>
    <col min="2312" max="2557" width="11.42578125" style="47"/>
    <col min="2558" max="2558" width="10.7109375" style="47" customWidth="1"/>
    <col min="2559" max="2559" width="3.140625" style="47" customWidth="1"/>
    <col min="2560" max="2565" width="13.7109375" style="47" customWidth="1"/>
    <col min="2566" max="2566" width="2.7109375" style="47" customWidth="1"/>
    <col min="2567" max="2567" width="13.7109375" style="47" customWidth="1"/>
    <col min="2568" max="2813" width="11.42578125" style="47"/>
    <col min="2814" max="2814" width="10.7109375" style="47" customWidth="1"/>
    <col min="2815" max="2815" width="3.140625" style="47" customWidth="1"/>
    <col min="2816" max="2821" width="13.7109375" style="47" customWidth="1"/>
    <col min="2822" max="2822" width="2.7109375" style="47" customWidth="1"/>
    <col min="2823" max="2823" width="13.7109375" style="47" customWidth="1"/>
    <col min="2824" max="3069" width="11.42578125" style="47"/>
    <col min="3070" max="3070" width="10.7109375" style="47" customWidth="1"/>
    <col min="3071" max="3071" width="3.140625" style="47" customWidth="1"/>
    <col min="3072" max="3077" width="13.7109375" style="47" customWidth="1"/>
    <col min="3078" max="3078" width="2.7109375" style="47" customWidth="1"/>
    <col min="3079" max="3079" width="13.7109375" style="47" customWidth="1"/>
    <col min="3080" max="3325" width="11.42578125" style="47"/>
    <col min="3326" max="3326" width="10.7109375" style="47" customWidth="1"/>
    <col min="3327" max="3327" width="3.140625" style="47" customWidth="1"/>
    <col min="3328" max="3333" width="13.7109375" style="47" customWidth="1"/>
    <col min="3334" max="3334" width="2.7109375" style="47" customWidth="1"/>
    <col min="3335" max="3335" width="13.7109375" style="47" customWidth="1"/>
    <col min="3336" max="3581" width="11.42578125" style="47"/>
    <col min="3582" max="3582" width="10.7109375" style="47" customWidth="1"/>
    <col min="3583" max="3583" width="3.140625" style="47" customWidth="1"/>
    <col min="3584" max="3589" width="13.7109375" style="47" customWidth="1"/>
    <col min="3590" max="3590" width="2.7109375" style="47" customWidth="1"/>
    <col min="3591" max="3591" width="13.7109375" style="47" customWidth="1"/>
    <col min="3592" max="3837" width="11.42578125" style="47"/>
    <col min="3838" max="3838" width="10.7109375" style="47" customWidth="1"/>
    <col min="3839" max="3839" width="3.140625" style="47" customWidth="1"/>
    <col min="3840" max="3845" width="13.7109375" style="47" customWidth="1"/>
    <col min="3846" max="3846" width="2.7109375" style="47" customWidth="1"/>
    <col min="3847" max="3847" width="13.7109375" style="47" customWidth="1"/>
    <col min="3848" max="4093" width="11.42578125" style="47"/>
    <col min="4094" max="4094" width="10.7109375" style="47" customWidth="1"/>
    <col min="4095" max="4095" width="3.140625" style="47" customWidth="1"/>
    <col min="4096" max="4101" width="13.7109375" style="47" customWidth="1"/>
    <col min="4102" max="4102" width="2.7109375" style="47" customWidth="1"/>
    <col min="4103" max="4103" width="13.7109375" style="47" customWidth="1"/>
    <col min="4104" max="4349" width="11.42578125" style="47"/>
    <col min="4350" max="4350" width="10.7109375" style="47" customWidth="1"/>
    <col min="4351" max="4351" width="3.140625" style="47" customWidth="1"/>
    <col min="4352" max="4357" width="13.7109375" style="47" customWidth="1"/>
    <col min="4358" max="4358" width="2.7109375" style="47" customWidth="1"/>
    <col min="4359" max="4359" width="13.7109375" style="47" customWidth="1"/>
    <col min="4360" max="4605" width="11.42578125" style="47"/>
    <col min="4606" max="4606" width="10.7109375" style="47" customWidth="1"/>
    <col min="4607" max="4607" width="3.140625" style="47" customWidth="1"/>
    <col min="4608" max="4613" width="13.7109375" style="47" customWidth="1"/>
    <col min="4614" max="4614" width="2.7109375" style="47" customWidth="1"/>
    <col min="4615" max="4615" width="13.7109375" style="47" customWidth="1"/>
    <col min="4616" max="4861" width="11.42578125" style="47"/>
    <col min="4862" max="4862" width="10.7109375" style="47" customWidth="1"/>
    <col min="4863" max="4863" width="3.140625" style="47" customWidth="1"/>
    <col min="4864" max="4869" width="13.7109375" style="47" customWidth="1"/>
    <col min="4870" max="4870" width="2.7109375" style="47" customWidth="1"/>
    <col min="4871" max="4871" width="13.7109375" style="47" customWidth="1"/>
    <col min="4872" max="5117" width="11.42578125" style="47"/>
    <col min="5118" max="5118" width="10.7109375" style="47" customWidth="1"/>
    <col min="5119" max="5119" width="3.140625" style="47" customWidth="1"/>
    <col min="5120" max="5125" width="13.7109375" style="47" customWidth="1"/>
    <col min="5126" max="5126" width="2.7109375" style="47" customWidth="1"/>
    <col min="5127" max="5127" width="13.7109375" style="47" customWidth="1"/>
    <col min="5128" max="5373" width="11.42578125" style="47"/>
    <col min="5374" max="5374" width="10.7109375" style="47" customWidth="1"/>
    <col min="5375" max="5375" width="3.140625" style="47" customWidth="1"/>
    <col min="5376" max="5381" width="13.7109375" style="47" customWidth="1"/>
    <col min="5382" max="5382" width="2.7109375" style="47" customWidth="1"/>
    <col min="5383" max="5383" width="13.7109375" style="47" customWidth="1"/>
    <col min="5384" max="5629" width="11.42578125" style="47"/>
    <col min="5630" max="5630" width="10.7109375" style="47" customWidth="1"/>
    <col min="5631" max="5631" width="3.140625" style="47" customWidth="1"/>
    <col min="5632" max="5637" width="13.7109375" style="47" customWidth="1"/>
    <col min="5638" max="5638" width="2.7109375" style="47" customWidth="1"/>
    <col min="5639" max="5639" width="13.7109375" style="47" customWidth="1"/>
    <col min="5640" max="5885" width="11.42578125" style="47"/>
    <col min="5886" max="5886" width="10.7109375" style="47" customWidth="1"/>
    <col min="5887" max="5887" width="3.140625" style="47" customWidth="1"/>
    <col min="5888" max="5893" width="13.7109375" style="47" customWidth="1"/>
    <col min="5894" max="5894" width="2.7109375" style="47" customWidth="1"/>
    <col min="5895" max="5895" width="13.7109375" style="47" customWidth="1"/>
    <col min="5896" max="6141" width="11.42578125" style="47"/>
    <col min="6142" max="6142" width="10.7109375" style="47" customWidth="1"/>
    <col min="6143" max="6143" width="3.140625" style="47" customWidth="1"/>
    <col min="6144" max="6149" width="13.7109375" style="47" customWidth="1"/>
    <col min="6150" max="6150" width="2.7109375" style="47" customWidth="1"/>
    <col min="6151" max="6151" width="13.7109375" style="47" customWidth="1"/>
    <col min="6152" max="6397" width="11.42578125" style="47"/>
    <col min="6398" max="6398" width="10.7109375" style="47" customWidth="1"/>
    <col min="6399" max="6399" width="3.140625" style="47" customWidth="1"/>
    <col min="6400" max="6405" width="13.7109375" style="47" customWidth="1"/>
    <col min="6406" max="6406" width="2.7109375" style="47" customWidth="1"/>
    <col min="6407" max="6407" width="13.7109375" style="47" customWidth="1"/>
    <col min="6408" max="6653" width="11.42578125" style="47"/>
    <col min="6654" max="6654" width="10.7109375" style="47" customWidth="1"/>
    <col min="6655" max="6655" width="3.140625" style="47" customWidth="1"/>
    <col min="6656" max="6661" width="13.7109375" style="47" customWidth="1"/>
    <col min="6662" max="6662" width="2.7109375" style="47" customWidth="1"/>
    <col min="6663" max="6663" width="13.7109375" style="47" customWidth="1"/>
    <col min="6664" max="6909" width="11.42578125" style="47"/>
    <col min="6910" max="6910" width="10.7109375" style="47" customWidth="1"/>
    <col min="6911" max="6911" width="3.140625" style="47" customWidth="1"/>
    <col min="6912" max="6917" width="13.7109375" style="47" customWidth="1"/>
    <col min="6918" max="6918" width="2.7109375" style="47" customWidth="1"/>
    <col min="6919" max="6919" width="13.7109375" style="47" customWidth="1"/>
    <col min="6920" max="7165" width="11.42578125" style="47"/>
    <col min="7166" max="7166" width="10.7109375" style="47" customWidth="1"/>
    <col min="7167" max="7167" width="3.140625" style="47" customWidth="1"/>
    <col min="7168" max="7173" width="13.7109375" style="47" customWidth="1"/>
    <col min="7174" max="7174" width="2.7109375" style="47" customWidth="1"/>
    <col min="7175" max="7175" width="13.7109375" style="47" customWidth="1"/>
    <col min="7176" max="7421" width="11.42578125" style="47"/>
    <col min="7422" max="7422" width="10.7109375" style="47" customWidth="1"/>
    <col min="7423" max="7423" width="3.140625" style="47" customWidth="1"/>
    <col min="7424" max="7429" width="13.7109375" style="47" customWidth="1"/>
    <col min="7430" max="7430" width="2.7109375" style="47" customWidth="1"/>
    <col min="7431" max="7431" width="13.7109375" style="47" customWidth="1"/>
    <col min="7432" max="7677" width="11.42578125" style="47"/>
    <col min="7678" max="7678" width="10.7109375" style="47" customWidth="1"/>
    <col min="7679" max="7679" width="3.140625" style="47" customWidth="1"/>
    <col min="7680" max="7685" width="13.7109375" style="47" customWidth="1"/>
    <col min="7686" max="7686" width="2.7109375" style="47" customWidth="1"/>
    <col min="7687" max="7687" width="13.7109375" style="47" customWidth="1"/>
    <col min="7688" max="7933" width="11.42578125" style="47"/>
    <col min="7934" max="7934" width="10.7109375" style="47" customWidth="1"/>
    <col min="7935" max="7935" width="3.140625" style="47" customWidth="1"/>
    <col min="7936" max="7941" width="13.7109375" style="47" customWidth="1"/>
    <col min="7942" max="7942" width="2.7109375" style="47" customWidth="1"/>
    <col min="7943" max="7943" width="13.7109375" style="47" customWidth="1"/>
    <col min="7944" max="8189" width="11.42578125" style="47"/>
    <col min="8190" max="8190" width="10.7109375" style="47" customWidth="1"/>
    <col min="8191" max="8191" width="3.140625" style="47" customWidth="1"/>
    <col min="8192" max="8197" width="13.7109375" style="47" customWidth="1"/>
    <col min="8198" max="8198" width="2.7109375" style="47" customWidth="1"/>
    <col min="8199" max="8199" width="13.7109375" style="47" customWidth="1"/>
    <col min="8200" max="8445" width="11.42578125" style="47"/>
    <col min="8446" max="8446" width="10.7109375" style="47" customWidth="1"/>
    <col min="8447" max="8447" width="3.140625" style="47" customWidth="1"/>
    <col min="8448" max="8453" width="13.7109375" style="47" customWidth="1"/>
    <col min="8454" max="8454" width="2.7109375" style="47" customWidth="1"/>
    <col min="8455" max="8455" width="13.7109375" style="47" customWidth="1"/>
    <col min="8456" max="8701" width="11.42578125" style="47"/>
    <col min="8702" max="8702" width="10.7109375" style="47" customWidth="1"/>
    <col min="8703" max="8703" width="3.140625" style="47" customWidth="1"/>
    <col min="8704" max="8709" width="13.7109375" style="47" customWidth="1"/>
    <col min="8710" max="8710" width="2.7109375" style="47" customWidth="1"/>
    <col min="8711" max="8711" width="13.7109375" style="47" customWidth="1"/>
    <col min="8712" max="8957" width="11.42578125" style="47"/>
    <col min="8958" max="8958" width="10.7109375" style="47" customWidth="1"/>
    <col min="8959" max="8959" width="3.140625" style="47" customWidth="1"/>
    <col min="8960" max="8965" width="13.7109375" style="47" customWidth="1"/>
    <col min="8966" max="8966" width="2.7109375" style="47" customWidth="1"/>
    <col min="8967" max="8967" width="13.7109375" style="47" customWidth="1"/>
    <col min="8968" max="9213" width="11.42578125" style="47"/>
    <col min="9214" max="9214" width="10.7109375" style="47" customWidth="1"/>
    <col min="9215" max="9215" width="3.140625" style="47" customWidth="1"/>
    <col min="9216" max="9221" width="13.7109375" style="47" customWidth="1"/>
    <col min="9222" max="9222" width="2.7109375" style="47" customWidth="1"/>
    <col min="9223" max="9223" width="13.7109375" style="47" customWidth="1"/>
    <col min="9224" max="9469" width="11.42578125" style="47"/>
    <col min="9470" max="9470" width="10.7109375" style="47" customWidth="1"/>
    <col min="9471" max="9471" width="3.140625" style="47" customWidth="1"/>
    <col min="9472" max="9477" width="13.7109375" style="47" customWidth="1"/>
    <col min="9478" max="9478" width="2.7109375" style="47" customWidth="1"/>
    <col min="9479" max="9479" width="13.7109375" style="47" customWidth="1"/>
    <col min="9480" max="9725" width="11.42578125" style="47"/>
    <col min="9726" max="9726" width="10.7109375" style="47" customWidth="1"/>
    <col min="9727" max="9727" width="3.140625" style="47" customWidth="1"/>
    <col min="9728" max="9733" width="13.7109375" style="47" customWidth="1"/>
    <col min="9734" max="9734" width="2.7109375" style="47" customWidth="1"/>
    <col min="9735" max="9735" width="13.7109375" style="47" customWidth="1"/>
    <col min="9736" max="9981" width="11.42578125" style="47"/>
    <col min="9982" max="9982" width="10.7109375" style="47" customWidth="1"/>
    <col min="9983" max="9983" width="3.140625" style="47" customWidth="1"/>
    <col min="9984" max="9989" width="13.7109375" style="47" customWidth="1"/>
    <col min="9990" max="9990" width="2.7109375" style="47" customWidth="1"/>
    <col min="9991" max="9991" width="13.7109375" style="47" customWidth="1"/>
    <col min="9992" max="10237" width="11.42578125" style="47"/>
    <col min="10238" max="10238" width="10.7109375" style="47" customWidth="1"/>
    <col min="10239" max="10239" width="3.140625" style="47" customWidth="1"/>
    <col min="10240" max="10245" width="13.7109375" style="47" customWidth="1"/>
    <col min="10246" max="10246" width="2.7109375" style="47" customWidth="1"/>
    <col min="10247" max="10247" width="13.7109375" style="47" customWidth="1"/>
    <col min="10248" max="10493" width="11.42578125" style="47"/>
    <col min="10494" max="10494" width="10.7109375" style="47" customWidth="1"/>
    <col min="10495" max="10495" width="3.140625" style="47" customWidth="1"/>
    <col min="10496" max="10501" width="13.7109375" style="47" customWidth="1"/>
    <col min="10502" max="10502" width="2.7109375" style="47" customWidth="1"/>
    <col min="10503" max="10503" width="13.7109375" style="47" customWidth="1"/>
    <col min="10504" max="10749" width="11.42578125" style="47"/>
    <col min="10750" max="10750" width="10.7109375" style="47" customWidth="1"/>
    <col min="10751" max="10751" width="3.140625" style="47" customWidth="1"/>
    <col min="10752" max="10757" width="13.7109375" style="47" customWidth="1"/>
    <col min="10758" max="10758" width="2.7109375" style="47" customWidth="1"/>
    <col min="10759" max="10759" width="13.7109375" style="47" customWidth="1"/>
    <col min="10760" max="11005" width="11.42578125" style="47"/>
    <col min="11006" max="11006" width="10.7109375" style="47" customWidth="1"/>
    <col min="11007" max="11007" width="3.140625" style="47" customWidth="1"/>
    <col min="11008" max="11013" width="13.7109375" style="47" customWidth="1"/>
    <col min="11014" max="11014" width="2.7109375" style="47" customWidth="1"/>
    <col min="11015" max="11015" width="13.7109375" style="47" customWidth="1"/>
    <col min="11016" max="11261" width="11.42578125" style="47"/>
    <col min="11262" max="11262" width="10.7109375" style="47" customWidth="1"/>
    <col min="11263" max="11263" width="3.140625" style="47" customWidth="1"/>
    <col min="11264" max="11269" width="13.7109375" style="47" customWidth="1"/>
    <col min="11270" max="11270" width="2.7109375" style="47" customWidth="1"/>
    <col min="11271" max="11271" width="13.7109375" style="47" customWidth="1"/>
    <col min="11272" max="11517" width="11.42578125" style="47"/>
    <col min="11518" max="11518" width="10.7109375" style="47" customWidth="1"/>
    <col min="11519" max="11519" width="3.140625" style="47" customWidth="1"/>
    <col min="11520" max="11525" width="13.7109375" style="47" customWidth="1"/>
    <col min="11526" max="11526" width="2.7109375" style="47" customWidth="1"/>
    <col min="11527" max="11527" width="13.7109375" style="47" customWidth="1"/>
    <col min="11528" max="11773" width="11.42578125" style="47"/>
    <col min="11774" max="11774" width="10.7109375" style="47" customWidth="1"/>
    <col min="11775" max="11775" width="3.140625" style="47" customWidth="1"/>
    <col min="11776" max="11781" width="13.7109375" style="47" customWidth="1"/>
    <col min="11782" max="11782" width="2.7109375" style="47" customWidth="1"/>
    <col min="11783" max="11783" width="13.7109375" style="47" customWidth="1"/>
    <col min="11784" max="12029" width="11.42578125" style="47"/>
    <col min="12030" max="12030" width="10.7109375" style="47" customWidth="1"/>
    <col min="12031" max="12031" width="3.140625" style="47" customWidth="1"/>
    <col min="12032" max="12037" width="13.7109375" style="47" customWidth="1"/>
    <col min="12038" max="12038" width="2.7109375" style="47" customWidth="1"/>
    <col min="12039" max="12039" width="13.7109375" style="47" customWidth="1"/>
    <col min="12040" max="12285" width="11.42578125" style="47"/>
    <col min="12286" max="12286" width="10.7109375" style="47" customWidth="1"/>
    <col min="12287" max="12287" width="3.140625" style="47" customWidth="1"/>
    <col min="12288" max="12293" width="13.7109375" style="47" customWidth="1"/>
    <col min="12294" max="12294" width="2.7109375" style="47" customWidth="1"/>
    <col min="12295" max="12295" width="13.7109375" style="47" customWidth="1"/>
    <col min="12296" max="12541" width="11.42578125" style="47"/>
    <col min="12542" max="12542" width="10.7109375" style="47" customWidth="1"/>
    <col min="12543" max="12543" width="3.140625" style="47" customWidth="1"/>
    <col min="12544" max="12549" width="13.7109375" style="47" customWidth="1"/>
    <col min="12550" max="12550" width="2.7109375" style="47" customWidth="1"/>
    <col min="12551" max="12551" width="13.7109375" style="47" customWidth="1"/>
    <col min="12552" max="12797" width="11.42578125" style="47"/>
    <col min="12798" max="12798" width="10.7109375" style="47" customWidth="1"/>
    <col min="12799" max="12799" width="3.140625" style="47" customWidth="1"/>
    <col min="12800" max="12805" width="13.7109375" style="47" customWidth="1"/>
    <col min="12806" max="12806" width="2.7109375" style="47" customWidth="1"/>
    <col min="12807" max="12807" width="13.7109375" style="47" customWidth="1"/>
    <col min="12808" max="13053" width="11.42578125" style="47"/>
    <col min="13054" max="13054" width="10.7109375" style="47" customWidth="1"/>
    <col min="13055" max="13055" width="3.140625" style="47" customWidth="1"/>
    <col min="13056" max="13061" width="13.7109375" style="47" customWidth="1"/>
    <col min="13062" max="13062" width="2.7109375" style="47" customWidth="1"/>
    <col min="13063" max="13063" width="13.7109375" style="47" customWidth="1"/>
    <col min="13064" max="13309" width="11.42578125" style="47"/>
    <col min="13310" max="13310" width="10.7109375" style="47" customWidth="1"/>
    <col min="13311" max="13311" width="3.140625" style="47" customWidth="1"/>
    <col min="13312" max="13317" width="13.7109375" style="47" customWidth="1"/>
    <col min="13318" max="13318" width="2.7109375" style="47" customWidth="1"/>
    <col min="13319" max="13319" width="13.7109375" style="47" customWidth="1"/>
    <col min="13320" max="13565" width="11.42578125" style="47"/>
    <col min="13566" max="13566" width="10.7109375" style="47" customWidth="1"/>
    <col min="13567" max="13567" width="3.140625" style="47" customWidth="1"/>
    <col min="13568" max="13573" width="13.7109375" style="47" customWidth="1"/>
    <col min="13574" max="13574" width="2.7109375" style="47" customWidth="1"/>
    <col min="13575" max="13575" width="13.7109375" style="47" customWidth="1"/>
    <col min="13576" max="13821" width="11.42578125" style="47"/>
    <col min="13822" max="13822" width="10.7109375" style="47" customWidth="1"/>
    <col min="13823" max="13823" width="3.140625" style="47" customWidth="1"/>
    <col min="13824" max="13829" width="13.7109375" style="47" customWidth="1"/>
    <col min="13830" max="13830" width="2.7109375" style="47" customWidth="1"/>
    <col min="13831" max="13831" width="13.7109375" style="47" customWidth="1"/>
    <col min="13832" max="14077" width="11.42578125" style="47"/>
    <col min="14078" max="14078" width="10.7109375" style="47" customWidth="1"/>
    <col min="14079" max="14079" width="3.140625" style="47" customWidth="1"/>
    <col min="14080" max="14085" width="13.7109375" style="47" customWidth="1"/>
    <col min="14086" max="14086" width="2.7109375" style="47" customWidth="1"/>
    <col min="14087" max="14087" width="13.7109375" style="47" customWidth="1"/>
    <col min="14088" max="14333" width="11.42578125" style="47"/>
    <col min="14334" max="14334" width="10.7109375" style="47" customWidth="1"/>
    <col min="14335" max="14335" width="3.140625" style="47" customWidth="1"/>
    <col min="14336" max="14341" width="13.7109375" style="47" customWidth="1"/>
    <col min="14342" max="14342" width="2.7109375" style="47" customWidth="1"/>
    <col min="14343" max="14343" width="13.7109375" style="47" customWidth="1"/>
    <col min="14344" max="14589" width="11.42578125" style="47"/>
    <col min="14590" max="14590" width="10.7109375" style="47" customWidth="1"/>
    <col min="14591" max="14591" width="3.140625" style="47" customWidth="1"/>
    <col min="14592" max="14597" width="13.7109375" style="47" customWidth="1"/>
    <col min="14598" max="14598" width="2.7109375" style="47" customWidth="1"/>
    <col min="14599" max="14599" width="13.7109375" style="47" customWidth="1"/>
    <col min="14600" max="14845" width="11.42578125" style="47"/>
    <col min="14846" max="14846" width="10.7109375" style="47" customWidth="1"/>
    <col min="14847" max="14847" width="3.140625" style="47" customWidth="1"/>
    <col min="14848" max="14853" width="13.7109375" style="47" customWidth="1"/>
    <col min="14854" max="14854" width="2.7109375" style="47" customWidth="1"/>
    <col min="14855" max="14855" width="13.7109375" style="47" customWidth="1"/>
    <col min="14856" max="15101" width="11.42578125" style="47"/>
    <col min="15102" max="15102" width="10.7109375" style="47" customWidth="1"/>
    <col min="15103" max="15103" width="3.140625" style="47" customWidth="1"/>
    <col min="15104" max="15109" width="13.7109375" style="47" customWidth="1"/>
    <col min="15110" max="15110" width="2.7109375" style="47" customWidth="1"/>
    <col min="15111" max="15111" width="13.7109375" style="47" customWidth="1"/>
    <col min="15112" max="15357" width="11.42578125" style="47"/>
    <col min="15358" max="15358" width="10.7109375" style="47" customWidth="1"/>
    <col min="15359" max="15359" width="3.140625" style="47" customWidth="1"/>
    <col min="15360" max="15365" width="13.7109375" style="47" customWidth="1"/>
    <col min="15366" max="15366" width="2.7109375" style="47" customWidth="1"/>
    <col min="15367" max="15367" width="13.7109375" style="47" customWidth="1"/>
    <col min="15368" max="15613" width="11.42578125" style="47"/>
    <col min="15614" max="15614" width="10.7109375" style="47" customWidth="1"/>
    <col min="15615" max="15615" width="3.140625" style="47" customWidth="1"/>
    <col min="15616" max="15621" width="13.7109375" style="47" customWidth="1"/>
    <col min="15622" max="15622" width="2.7109375" style="47" customWidth="1"/>
    <col min="15623" max="15623" width="13.7109375" style="47" customWidth="1"/>
    <col min="15624" max="15869" width="11.42578125" style="47"/>
    <col min="15870" max="15870" width="10.7109375" style="47" customWidth="1"/>
    <col min="15871" max="15871" width="3.140625" style="47" customWidth="1"/>
    <col min="15872" max="15877" width="13.7109375" style="47" customWidth="1"/>
    <col min="15878" max="15878" width="2.7109375" style="47" customWidth="1"/>
    <col min="15879" max="15879" width="13.7109375" style="47" customWidth="1"/>
    <col min="15880" max="16125" width="11.42578125" style="47"/>
    <col min="16126" max="16126" width="10.7109375" style="47" customWidth="1"/>
    <col min="16127" max="16127" width="3.140625" style="47" customWidth="1"/>
    <col min="16128" max="16133" width="13.7109375" style="47" customWidth="1"/>
    <col min="16134" max="16134" width="2.7109375" style="47" customWidth="1"/>
    <col min="16135" max="16135" width="13.7109375" style="47" customWidth="1"/>
    <col min="16136" max="16384" width="11.42578125" style="47"/>
  </cols>
  <sheetData>
    <row r="1" spans="1:9" ht="15.6" x14ac:dyDescent="0.3">
      <c r="A1" s="223" t="s">
        <v>384</v>
      </c>
      <c r="B1" s="223"/>
      <c r="C1" s="223"/>
      <c r="D1" s="223"/>
      <c r="E1" s="223"/>
      <c r="F1" s="223"/>
      <c r="G1" s="223"/>
      <c r="H1" s="223"/>
      <c r="I1" s="223"/>
    </row>
    <row r="2" spans="1:9" s="171" customFormat="1" ht="15.75" x14ac:dyDescent="0.25">
      <c r="A2" s="170"/>
      <c r="B2" s="170"/>
      <c r="C2" s="170"/>
      <c r="D2" s="170"/>
      <c r="E2" s="170"/>
      <c r="F2" s="170"/>
      <c r="G2" s="170"/>
      <c r="H2" s="170"/>
      <c r="I2" s="170"/>
    </row>
    <row r="3" spans="1:9" ht="14.45" x14ac:dyDescent="0.3">
      <c r="A3" s="218" t="s">
        <v>442</v>
      </c>
      <c r="B3" s="220"/>
      <c r="C3" s="220"/>
      <c r="D3" s="220"/>
      <c r="E3" s="220"/>
      <c r="F3" s="220"/>
      <c r="G3" s="220"/>
      <c r="H3" s="220"/>
      <c r="I3" s="220"/>
    </row>
    <row r="4" spans="1:9" ht="14.25" customHeight="1" x14ac:dyDescent="0.2">
      <c r="A4" s="50" t="s">
        <v>367</v>
      </c>
      <c r="B4" s="65" t="s">
        <v>3</v>
      </c>
      <c r="C4" s="64" t="s">
        <v>6</v>
      </c>
      <c r="D4" s="19" t="s">
        <v>7</v>
      </c>
      <c r="E4" s="65" t="s">
        <v>55</v>
      </c>
      <c r="F4" s="65" t="s">
        <v>76</v>
      </c>
      <c r="G4" s="65" t="s">
        <v>60</v>
      </c>
      <c r="H4" s="65" t="s">
        <v>195</v>
      </c>
      <c r="I4" s="65"/>
    </row>
    <row r="5" spans="1:9" ht="12.75" customHeight="1" x14ac:dyDescent="0.25">
      <c r="A5" s="66">
        <v>1980</v>
      </c>
      <c r="B5" s="129">
        <v>3297</v>
      </c>
      <c r="C5" s="67" t="s">
        <v>385</v>
      </c>
      <c r="D5" s="67" t="s">
        <v>385</v>
      </c>
      <c r="E5" s="68">
        <v>945</v>
      </c>
      <c r="F5" s="68">
        <v>2352</v>
      </c>
      <c r="G5" s="69" t="s">
        <v>12</v>
      </c>
      <c r="H5" s="69" t="s">
        <v>12</v>
      </c>
      <c r="I5" s="188"/>
    </row>
    <row r="6" spans="1:9" ht="12.75" customHeight="1" x14ac:dyDescent="0.25">
      <c r="A6" s="66">
        <v>1985</v>
      </c>
      <c r="B6" s="70">
        <v>4290</v>
      </c>
      <c r="C6" s="67" t="s">
        <v>385</v>
      </c>
      <c r="D6" s="67" t="s">
        <v>385</v>
      </c>
      <c r="E6" s="68">
        <v>1572</v>
      </c>
      <c r="F6" s="68">
        <v>2718</v>
      </c>
      <c r="G6" s="69" t="s">
        <v>12</v>
      </c>
      <c r="H6" s="69" t="s">
        <v>12</v>
      </c>
      <c r="I6" s="189"/>
    </row>
    <row r="7" spans="1:9" ht="12.75" customHeight="1" x14ac:dyDescent="0.25">
      <c r="A7" s="66">
        <v>1990</v>
      </c>
      <c r="B7" s="70">
        <v>6885</v>
      </c>
      <c r="C7" s="67" t="s">
        <v>385</v>
      </c>
      <c r="D7" s="67" t="s">
        <v>385</v>
      </c>
      <c r="E7" s="68">
        <v>2213</v>
      </c>
      <c r="F7" s="68">
        <v>4672</v>
      </c>
      <c r="G7" s="69" t="s">
        <v>12</v>
      </c>
      <c r="H7" s="69" t="s">
        <v>12</v>
      </c>
      <c r="I7" s="189"/>
    </row>
    <row r="8" spans="1:9" ht="12.75" customHeight="1" x14ac:dyDescent="0.25">
      <c r="A8" s="66">
        <v>1991</v>
      </c>
      <c r="B8" s="70">
        <v>6743</v>
      </c>
      <c r="C8" s="67" t="s">
        <v>385</v>
      </c>
      <c r="D8" s="67" t="s">
        <v>385</v>
      </c>
      <c r="E8" s="68">
        <v>2211</v>
      </c>
      <c r="F8" s="68">
        <v>4484</v>
      </c>
      <c r="G8" s="68">
        <v>35</v>
      </c>
      <c r="H8" s="68">
        <v>13</v>
      </c>
      <c r="I8" s="92"/>
    </row>
    <row r="9" spans="1:9" ht="12.75" customHeight="1" x14ac:dyDescent="0.25">
      <c r="A9" s="66">
        <v>1992</v>
      </c>
      <c r="B9" s="70">
        <v>6476</v>
      </c>
      <c r="C9" s="67" t="s">
        <v>385</v>
      </c>
      <c r="D9" s="67" t="s">
        <v>385</v>
      </c>
      <c r="E9" s="68">
        <v>2200</v>
      </c>
      <c r="F9" s="68">
        <v>4227</v>
      </c>
      <c r="G9" s="68">
        <v>36</v>
      </c>
      <c r="H9" s="68">
        <v>13</v>
      </c>
      <c r="I9" s="92"/>
    </row>
    <row r="10" spans="1:9" ht="12.75" customHeight="1" x14ac:dyDescent="0.25">
      <c r="A10" s="66">
        <v>1993</v>
      </c>
      <c r="B10" s="70">
        <v>6936</v>
      </c>
      <c r="C10" s="67" t="s">
        <v>385</v>
      </c>
      <c r="D10" s="67" t="s">
        <v>385</v>
      </c>
      <c r="E10" s="68">
        <v>2693</v>
      </c>
      <c r="F10" s="68">
        <v>4187</v>
      </c>
      <c r="G10" s="68">
        <v>43</v>
      </c>
      <c r="H10" s="68">
        <v>13</v>
      </c>
      <c r="I10" s="92"/>
    </row>
    <row r="11" spans="1:9" ht="12.75" customHeight="1" x14ac:dyDescent="0.25">
      <c r="A11" s="66">
        <v>1994</v>
      </c>
      <c r="B11" s="70">
        <v>7334</v>
      </c>
      <c r="C11" s="67" t="s">
        <v>385</v>
      </c>
      <c r="D11" s="67" t="s">
        <v>385</v>
      </c>
      <c r="E11" s="68">
        <v>3072</v>
      </c>
      <c r="F11" s="68">
        <v>4199</v>
      </c>
      <c r="G11" s="68">
        <v>48</v>
      </c>
      <c r="H11" s="68">
        <v>15</v>
      </c>
      <c r="I11" s="92"/>
    </row>
    <row r="12" spans="1:9" ht="12.75" customHeight="1" x14ac:dyDescent="0.25">
      <c r="A12" s="66">
        <v>1995</v>
      </c>
      <c r="B12" s="70">
        <v>7526</v>
      </c>
      <c r="C12" s="67" t="s">
        <v>385</v>
      </c>
      <c r="D12" s="67" t="s">
        <v>385</v>
      </c>
      <c r="E12" s="68">
        <v>3341</v>
      </c>
      <c r="F12" s="68">
        <v>4114</v>
      </c>
      <c r="G12" s="68">
        <v>59</v>
      </c>
      <c r="H12" s="68">
        <v>12</v>
      </c>
      <c r="I12" s="92"/>
    </row>
    <row r="13" spans="1:9" ht="12.75" customHeight="1" x14ac:dyDescent="0.25">
      <c r="A13" s="66">
        <v>1996</v>
      </c>
      <c r="B13" s="70">
        <v>7863</v>
      </c>
      <c r="C13" s="68">
        <v>2796</v>
      </c>
      <c r="D13" s="68">
        <v>5067</v>
      </c>
      <c r="E13" s="68">
        <v>3528</v>
      </c>
      <c r="F13" s="68">
        <v>4257</v>
      </c>
      <c r="G13" s="68">
        <v>70</v>
      </c>
      <c r="H13" s="68">
        <v>8</v>
      </c>
      <c r="I13" s="92"/>
    </row>
    <row r="14" spans="1:9" ht="12.75" customHeight="1" x14ac:dyDescent="0.25">
      <c r="A14" s="66">
        <v>1997</v>
      </c>
      <c r="B14" s="70">
        <v>8388</v>
      </c>
      <c r="C14" s="68">
        <v>2986</v>
      </c>
      <c r="D14" s="68">
        <v>5402</v>
      </c>
      <c r="E14" s="68">
        <v>3869</v>
      </c>
      <c r="F14" s="68">
        <v>4431</v>
      </c>
      <c r="G14" s="68">
        <v>82</v>
      </c>
      <c r="H14" s="68">
        <v>6</v>
      </c>
      <c r="I14" s="92"/>
    </row>
    <row r="15" spans="1:9" ht="12.75" customHeight="1" x14ac:dyDescent="0.25">
      <c r="A15" s="66">
        <v>1998</v>
      </c>
      <c r="B15" s="70">
        <v>8928</v>
      </c>
      <c r="C15" s="68">
        <v>3031</v>
      </c>
      <c r="D15" s="68">
        <v>5897</v>
      </c>
      <c r="E15" s="68">
        <v>4035</v>
      </c>
      <c r="F15" s="68">
        <v>4781</v>
      </c>
      <c r="G15" s="68">
        <v>100</v>
      </c>
      <c r="H15" s="68">
        <v>12</v>
      </c>
      <c r="I15" s="92"/>
    </row>
    <row r="16" spans="1:9" ht="12.75" customHeight="1" x14ac:dyDescent="0.25">
      <c r="A16" s="66">
        <v>1999</v>
      </c>
      <c r="B16" s="70">
        <v>9741</v>
      </c>
      <c r="C16" s="68">
        <v>3279</v>
      </c>
      <c r="D16" s="68">
        <v>6462</v>
      </c>
      <c r="E16" s="68">
        <v>4335</v>
      </c>
      <c r="F16" s="68">
        <v>5241</v>
      </c>
      <c r="G16" s="68">
        <v>135</v>
      </c>
      <c r="H16" s="68">
        <v>30</v>
      </c>
      <c r="I16" s="92"/>
    </row>
    <row r="17" spans="1:9" ht="12.75" customHeight="1" x14ac:dyDescent="0.25">
      <c r="A17" s="66">
        <v>2000</v>
      </c>
      <c r="B17" s="70">
        <v>11192</v>
      </c>
      <c r="C17" s="68">
        <v>3767</v>
      </c>
      <c r="D17" s="68">
        <v>7425</v>
      </c>
      <c r="E17" s="68">
        <v>4762</v>
      </c>
      <c r="F17" s="68">
        <v>6136</v>
      </c>
      <c r="G17" s="68">
        <v>213</v>
      </c>
      <c r="H17" s="68">
        <v>81</v>
      </c>
      <c r="I17" s="92"/>
    </row>
    <row r="18" spans="1:9" ht="12.75" customHeight="1" x14ac:dyDescent="0.25">
      <c r="A18" s="66">
        <v>2001</v>
      </c>
      <c r="B18" s="70">
        <v>12908</v>
      </c>
      <c r="C18" s="68">
        <v>4401</v>
      </c>
      <c r="D18" s="68">
        <v>8507</v>
      </c>
      <c r="E18" s="68">
        <v>5434</v>
      </c>
      <c r="F18" s="68">
        <v>6924</v>
      </c>
      <c r="G18" s="68">
        <v>357</v>
      </c>
      <c r="H18" s="68">
        <v>193</v>
      </c>
      <c r="I18" s="92"/>
    </row>
    <row r="19" spans="1:9" ht="12.75" customHeight="1" x14ac:dyDescent="0.25">
      <c r="A19" s="66">
        <v>2002</v>
      </c>
      <c r="B19" s="70">
        <v>13030</v>
      </c>
      <c r="C19" s="68">
        <v>4553</v>
      </c>
      <c r="D19" s="68">
        <v>8477</v>
      </c>
      <c r="E19" s="68">
        <v>5742</v>
      </c>
      <c r="F19" s="68">
        <v>6844</v>
      </c>
      <c r="G19" s="68">
        <v>354</v>
      </c>
      <c r="H19" s="68">
        <v>90</v>
      </c>
      <c r="I19" s="92"/>
    </row>
    <row r="20" spans="1:9" ht="12.75" customHeight="1" x14ac:dyDescent="0.25">
      <c r="A20" s="66">
        <v>2003</v>
      </c>
      <c r="B20" s="70">
        <v>13413</v>
      </c>
      <c r="C20" s="68">
        <v>4675</v>
      </c>
      <c r="D20" s="68">
        <v>8738</v>
      </c>
      <c r="E20" s="68">
        <v>6065</v>
      </c>
      <c r="F20" s="68">
        <v>6975</v>
      </c>
      <c r="G20" s="68">
        <v>323</v>
      </c>
      <c r="H20" s="68">
        <v>50</v>
      </c>
      <c r="I20" s="92"/>
    </row>
    <row r="21" spans="1:9" ht="12.75" customHeight="1" x14ac:dyDescent="0.25">
      <c r="A21" s="66">
        <v>2004</v>
      </c>
      <c r="B21" s="70">
        <v>13911</v>
      </c>
      <c r="C21" s="68">
        <v>4867</v>
      </c>
      <c r="D21" s="68">
        <v>9044</v>
      </c>
      <c r="E21" s="68">
        <v>6448</v>
      </c>
      <c r="F21" s="68">
        <v>7072</v>
      </c>
      <c r="G21" s="68">
        <v>351</v>
      </c>
      <c r="H21" s="68">
        <v>40</v>
      </c>
      <c r="I21" s="92"/>
    </row>
    <row r="22" spans="1:9" ht="12.75" customHeight="1" x14ac:dyDescent="0.25">
      <c r="A22" s="66">
        <v>2005</v>
      </c>
      <c r="B22" s="70">
        <v>14503</v>
      </c>
      <c r="C22" s="68">
        <v>5125</v>
      </c>
      <c r="D22" s="68">
        <v>9378</v>
      </c>
      <c r="E22" s="68">
        <v>6794</v>
      </c>
      <c r="F22" s="68">
        <v>7258</v>
      </c>
      <c r="G22" s="68">
        <v>415</v>
      </c>
      <c r="H22" s="68">
        <v>36</v>
      </c>
      <c r="I22" s="92"/>
    </row>
    <row r="23" spans="1:9" ht="12.75" customHeight="1" x14ac:dyDescent="0.25">
      <c r="A23" s="66">
        <v>2006</v>
      </c>
      <c r="B23" s="70">
        <v>15138</v>
      </c>
      <c r="C23" s="68">
        <v>5331</v>
      </c>
      <c r="D23" s="68">
        <v>9807</v>
      </c>
      <c r="E23" s="68">
        <v>7338</v>
      </c>
      <c r="F23" s="68">
        <v>7266</v>
      </c>
      <c r="G23" s="68">
        <v>493</v>
      </c>
      <c r="H23" s="68">
        <v>41</v>
      </c>
      <c r="I23" s="92"/>
    </row>
    <row r="24" spans="1:9" ht="12.75" customHeight="1" x14ac:dyDescent="0.25">
      <c r="A24" s="66">
        <v>2007</v>
      </c>
      <c r="B24" s="70">
        <v>16242</v>
      </c>
      <c r="C24" s="68">
        <v>5882</v>
      </c>
      <c r="D24" s="68">
        <v>10360</v>
      </c>
      <c r="E24" s="68">
        <v>7958</v>
      </c>
      <c r="F24" s="68">
        <v>7590</v>
      </c>
      <c r="G24" s="68">
        <v>645</v>
      </c>
      <c r="H24" s="68">
        <v>49</v>
      </c>
      <c r="I24" s="92"/>
    </row>
    <row r="25" spans="1:9" ht="12.75" customHeight="1" x14ac:dyDescent="0.25">
      <c r="A25" s="66">
        <v>2008</v>
      </c>
      <c r="B25" s="70">
        <v>17028</v>
      </c>
      <c r="C25" s="68">
        <v>6138</v>
      </c>
      <c r="D25" s="68">
        <v>10890</v>
      </c>
      <c r="E25" s="68">
        <v>8621</v>
      </c>
      <c r="F25" s="68">
        <v>7709</v>
      </c>
      <c r="G25" s="68">
        <v>651</v>
      </c>
      <c r="H25" s="68">
        <v>47</v>
      </c>
      <c r="I25" s="92"/>
    </row>
    <row r="26" spans="1:9" ht="12.75" customHeight="1" x14ac:dyDescent="0.25">
      <c r="A26" s="66">
        <v>2009</v>
      </c>
      <c r="B26" s="70">
        <v>16704</v>
      </c>
      <c r="C26" s="68">
        <v>6035</v>
      </c>
      <c r="D26" s="68">
        <v>10669</v>
      </c>
      <c r="E26" s="68">
        <v>8631</v>
      </c>
      <c r="F26" s="68">
        <v>7470</v>
      </c>
      <c r="G26" s="68">
        <v>552</v>
      </c>
      <c r="H26" s="68">
        <v>51</v>
      </c>
      <c r="I26" s="92"/>
    </row>
    <row r="27" spans="1:9" ht="12.75" customHeight="1" x14ac:dyDescent="0.25">
      <c r="A27" s="66">
        <v>2010</v>
      </c>
      <c r="B27" s="70">
        <v>17570</v>
      </c>
      <c r="C27" s="68">
        <v>6451</v>
      </c>
      <c r="D27" s="68">
        <v>11119</v>
      </c>
      <c r="E27" s="68">
        <v>9082</v>
      </c>
      <c r="F27" s="68">
        <v>7817</v>
      </c>
      <c r="G27" s="68">
        <v>580</v>
      </c>
      <c r="H27" s="68">
        <v>91</v>
      </c>
      <c r="I27" s="92"/>
    </row>
    <row r="28" spans="1:9" ht="12.75" customHeight="1" x14ac:dyDescent="0.25">
      <c r="A28" s="66">
        <v>2011</v>
      </c>
      <c r="B28" s="70">
        <v>18279</v>
      </c>
      <c r="C28" s="68">
        <v>6658</v>
      </c>
      <c r="D28" s="68">
        <v>11621</v>
      </c>
      <c r="E28" s="68">
        <v>9442</v>
      </c>
      <c r="F28" s="68">
        <v>8106</v>
      </c>
      <c r="G28" s="68">
        <v>621</v>
      </c>
      <c r="H28" s="68">
        <v>110</v>
      </c>
      <c r="I28" s="92"/>
    </row>
    <row r="29" spans="1:9" ht="12.75" customHeight="1" x14ac:dyDescent="0.25">
      <c r="A29" s="66">
        <v>2012</v>
      </c>
      <c r="B29" s="70">
        <v>18740</v>
      </c>
      <c r="C29" s="68">
        <v>6771</v>
      </c>
      <c r="D29" s="68">
        <v>11969</v>
      </c>
      <c r="E29" s="68">
        <v>9702</v>
      </c>
      <c r="F29" s="68">
        <v>8268</v>
      </c>
      <c r="G29" s="68">
        <v>591</v>
      </c>
      <c r="H29" s="68">
        <v>179</v>
      </c>
      <c r="I29" s="92"/>
    </row>
    <row r="30" spans="1:9" ht="12.75" customHeight="1" x14ac:dyDescent="0.25">
      <c r="A30" s="66">
        <v>2013</v>
      </c>
      <c r="B30" s="70">
        <v>19140</v>
      </c>
      <c r="C30" s="68">
        <v>6910</v>
      </c>
      <c r="D30" s="68">
        <v>12230</v>
      </c>
      <c r="E30" s="68">
        <v>10048</v>
      </c>
      <c r="F30" s="68">
        <v>8312</v>
      </c>
      <c r="G30" s="68">
        <v>604</v>
      </c>
      <c r="H30" s="68">
        <v>176</v>
      </c>
      <c r="I30" s="92"/>
    </row>
    <row r="31" spans="1:9" ht="12.75" customHeight="1" x14ac:dyDescent="0.25">
      <c r="A31" s="66">
        <v>2014</v>
      </c>
      <c r="B31" s="70">
        <v>19551</v>
      </c>
      <c r="C31" s="68">
        <v>7041</v>
      </c>
      <c r="D31" s="68">
        <v>12510</v>
      </c>
      <c r="E31" s="68">
        <v>10506</v>
      </c>
      <c r="F31" s="68">
        <v>8226</v>
      </c>
      <c r="G31" s="68">
        <v>603</v>
      </c>
      <c r="H31" s="68">
        <v>216</v>
      </c>
      <c r="I31" s="92"/>
    </row>
    <row r="32" spans="1:9" ht="12.75" customHeight="1" x14ac:dyDescent="0.25">
      <c r="A32" s="71">
        <v>2015</v>
      </c>
      <c r="B32" s="70">
        <v>19652</v>
      </c>
      <c r="C32" s="68">
        <v>7104</v>
      </c>
      <c r="D32" s="68">
        <v>12548</v>
      </c>
      <c r="E32" s="68">
        <v>10612</v>
      </c>
      <c r="F32" s="68">
        <v>8231</v>
      </c>
      <c r="G32" s="68">
        <v>613</v>
      </c>
      <c r="H32" s="68">
        <v>196</v>
      </c>
      <c r="I32" s="92"/>
    </row>
    <row r="33" spans="1:9" ht="12.75" customHeight="1" x14ac:dyDescent="0.25">
      <c r="A33" s="66">
        <v>2016</v>
      </c>
      <c r="B33" s="70">
        <v>20239</v>
      </c>
      <c r="C33" s="68">
        <v>7319</v>
      </c>
      <c r="D33" s="68">
        <v>12920</v>
      </c>
      <c r="E33" s="68">
        <v>10989</v>
      </c>
      <c r="F33" s="68">
        <v>8410</v>
      </c>
      <c r="G33" s="68">
        <v>623</v>
      </c>
      <c r="H33" s="68">
        <v>217</v>
      </c>
      <c r="I33" s="92"/>
    </row>
    <row r="34" spans="1:9" ht="12.75" customHeight="1" x14ac:dyDescent="0.25">
      <c r="A34" s="71">
        <v>2017</v>
      </c>
      <c r="B34" s="70">
        <v>21299</v>
      </c>
      <c r="C34" s="68">
        <v>7719</v>
      </c>
      <c r="D34" s="68">
        <v>13580</v>
      </c>
      <c r="E34" s="68">
        <v>11729</v>
      </c>
      <c r="F34" s="68">
        <v>8682</v>
      </c>
      <c r="G34" s="68">
        <v>627</v>
      </c>
      <c r="H34" s="68">
        <v>261</v>
      </c>
      <c r="I34" s="92"/>
    </row>
    <row r="35" spans="1:9" ht="12.75" customHeight="1" x14ac:dyDescent="0.25">
      <c r="A35" s="72">
        <v>2018</v>
      </c>
      <c r="B35" s="74">
        <v>22038</v>
      </c>
      <c r="C35" s="73">
        <v>7845</v>
      </c>
      <c r="D35" s="73">
        <v>14193</v>
      </c>
      <c r="E35" s="73">
        <v>12447</v>
      </c>
      <c r="F35" s="73">
        <v>8711</v>
      </c>
      <c r="G35" s="73">
        <v>635</v>
      </c>
      <c r="H35" s="73">
        <v>245</v>
      </c>
      <c r="I35" s="190"/>
    </row>
    <row r="36" spans="1:9" ht="12.75" customHeight="1" x14ac:dyDescent="0.25">
      <c r="A36" s="71"/>
      <c r="B36" s="34"/>
      <c r="C36" s="68"/>
      <c r="D36" s="68"/>
      <c r="E36" s="128"/>
      <c r="F36" s="68"/>
      <c r="G36" s="68"/>
      <c r="H36" s="68"/>
      <c r="I36" s="68"/>
    </row>
    <row r="37" spans="1:9" ht="14.25" x14ac:dyDescent="0.2">
      <c r="A37" s="230" t="s">
        <v>359</v>
      </c>
      <c r="B37" s="231"/>
      <c r="C37" s="236"/>
      <c r="D37" s="236"/>
      <c r="E37" s="236"/>
      <c r="F37" s="236"/>
      <c r="G37" s="236"/>
      <c r="H37" s="236"/>
      <c r="I37" s="236"/>
    </row>
    <row r="38" spans="1:9" x14ac:dyDescent="0.2">
      <c r="A38" s="232" t="s">
        <v>386</v>
      </c>
      <c r="B38" s="232"/>
      <c r="C38" s="232"/>
      <c r="D38" s="232"/>
      <c r="E38" s="232"/>
      <c r="F38" s="232"/>
      <c r="G38" s="232"/>
      <c r="H38" s="232"/>
      <c r="I38" s="232"/>
    </row>
    <row r="39" spans="1:9" x14ac:dyDescent="0.2">
      <c r="A39" s="232" t="s">
        <v>387</v>
      </c>
      <c r="B39" s="232"/>
      <c r="C39" s="232"/>
      <c r="D39" s="232"/>
      <c r="E39" s="232"/>
      <c r="F39" s="232"/>
      <c r="G39" s="232"/>
      <c r="H39" s="232"/>
      <c r="I39" s="232"/>
    </row>
    <row r="40" spans="1:9" x14ac:dyDescent="0.2">
      <c r="A40" s="232" t="s">
        <v>388</v>
      </c>
      <c r="B40" s="232"/>
      <c r="C40" s="232"/>
      <c r="D40" s="232"/>
      <c r="E40" s="232"/>
      <c r="F40" s="232"/>
      <c r="G40" s="232"/>
      <c r="H40" s="232"/>
      <c r="I40" s="232"/>
    </row>
  </sheetData>
  <mergeCells count="6">
    <mergeCell ref="A1:I1"/>
    <mergeCell ref="A37:I37"/>
    <mergeCell ref="A38:I38"/>
    <mergeCell ref="A39:I39"/>
    <mergeCell ref="A40:I40"/>
    <mergeCell ref="A3:I3"/>
  </mergeCell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>
    <oddHeader xml:space="preserve">&amp;C&amp;"Arial Narrow,Standard"
</oddHeader>
    <oddFooter>&amp;C&amp;"Arial Narrow,Standard"-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47"/>
  <sheetViews>
    <sheetView showGridLines="0" workbookViewId="0">
      <selection activeCell="K19" sqref="K19"/>
    </sheetView>
  </sheetViews>
  <sheetFormatPr baseColWidth="10" defaultColWidth="11.42578125" defaultRowHeight="12.75" x14ac:dyDescent="0.2"/>
  <cols>
    <col min="1" max="1" width="51.7109375" style="1" customWidth="1"/>
    <col min="2" max="2" width="6.140625" style="1" customWidth="1"/>
    <col min="3" max="3" width="12.85546875" style="1" customWidth="1"/>
    <col min="4" max="4" width="17" style="1" customWidth="1"/>
    <col min="5" max="5" width="14" style="1" customWidth="1"/>
    <col min="6" max="6" width="15" style="1" customWidth="1"/>
    <col min="7" max="16384" width="11.42578125" style="1"/>
  </cols>
  <sheetData>
    <row r="1" spans="1:6" x14ac:dyDescent="0.2">
      <c r="A1" s="212" t="s">
        <v>188</v>
      </c>
      <c r="B1" s="212"/>
      <c r="C1" s="212"/>
      <c r="D1" s="212"/>
      <c r="E1" s="212"/>
      <c r="F1" s="212"/>
    </row>
    <row r="2" spans="1:6" x14ac:dyDescent="0.2">
      <c r="A2" s="212" t="s">
        <v>1</v>
      </c>
      <c r="B2" s="212"/>
      <c r="C2" s="212"/>
      <c r="D2" s="212"/>
      <c r="E2" s="212"/>
      <c r="F2" s="212"/>
    </row>
    <row r="3" spans="1:6" x14ac:dyDescent="0.2">
      <c r="A3" s="167"/>
      <c r="B3" s="167"/>
      <c r="C3" s="167"/>
      <c r="D3" s="167"/>
      <c r="E3" s="167"/>
      <c r="F3" s="167"/>
    </row>
    <row r="4" spans="1:6" x14ac:dyDescent="0.2">
      <c r="A4" s="208" t="s">
        <v>189</v>
      </c>
      <c r="B4" s="208"/>
      <c r="C4" s="208"/>
      <c r="D4" s="208"/>
      <c r="E4" s="208"/>
      <c r="F4" s="208"/>
    </row>
    <row r="5" spans="1:6" ht="15" customHeight="1" x14ac:dyDescent="0.2">
      <c r="A5" s="213"/>
      <c r="B5" s="174" t="s">
        <v>3</v>
      </c>
      <c r="C5" s="210" t="s">
        <v>2</v>
      </c>
      <c r="D5" s="205"/>
      <c r="E5" s="205"/>
      <c r="F5" s="205"/>
    </row>
    <row r="6" spans="1:6" ht="15" customHeight="1" x14ac:dyDescent="0.2">
      <c r="A6" s="213"/>
      <c r="B6" s="175"/>
      <c r="C6" s="211" t="s">
        <v>4</v>
      </c>
      <c r="D6" s="211"/>
      <c r="E6" s="211" t="s">
        <v>5</v>
      </c>
      <c r="F6" s="211"/>
    </row>
    <row r="7" spans="1:6" ht="15" x14ac:dyDescent="0.2">
      <c r="A7" s="213"/>
      <c r="B7" s="175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5" customHeight="1" x14ac:dyDescent="0.2">
      <c r="A8" s="139" t="s">
        <v>3</v>
      </c>
      <c r="B8" s="176">
        <v>4777</v>
      </c>
      <c r="C8" s="141">
        <v>1919</v>
      </c>
      <c r="D8" s="141">
        <v>679</v>
      </c>
      <c r="E8" s="141">
        <v>1325</v>
      </c>
      <c r="F8" s="141">
        <v>854</v>
      </c>
    </row>
    <row r="9" spans="1:6" ht="15" x14ac:dyDescent="0.2">
      <c r="A9" s="139" t="s">
        <v>8</v>
      </c>
      <c r="B9" s="176">
        <v>31</v>
      </c>
      <c r="C9" s="141">
        <v>10</v>
      </c>
      <c r="D9" s="141">
        <v>10</v>
      </c>
      <c r="E9" s="141">
        <v>2</v>
      </c>
      <c r="F9" s="141">
        <v>9</v>
      </c>
    </row>
    <row r="10" spans="1:6" ht="15" x14ac:dyDescent="0.2">
      <c r="A10" s="139" t="s">
        <v>9</v>
      </c>
      <c r="B10" s="177">
        <v>31</v>
      </c>
      <c r="C10" s="146">
        <v>10</v>
      </c>
      <c r="D10" s="146">
        <v>10</v>
      </c>
      <c r="E10" s="146">
        <v>2</v>
      </c>
      <c r="F10" s="146">
        <v>9</v>
      </c>
    </row>
    <row r="11" spans="1:6" ht="15" x14ac:dyDescent="0.2">
      <c r="A11" s="139" t="s">
        <v>10</v>
      </c>
      <c r="B11" s="176">
        <v>568</v>
      </c>
      <c r="C11" s="141">
        <v>182</v>
      </c>
      <c r="D11" s="141">
        <v>96</v>
      </c>
      <c r="E11" s="141">
        <v>144</v>
      </c>
      <c r="F11" s="141">
        <v>146</v>
      </c>
    </row>
    <row r="12" spans="1:6" ht="15" x14ac:dyDescent="0.2">
      <c r="A12" s="139" t="s">
        <v>11</v>
      </c>
      <c r="B12" s="177">
        <v>2</v>
      </c>
      <c r="C12" s="146">
        <v>1</v>
      </c>
      <c r="D12" s="146">
        <v>1</v>
      </c>
      <c r="E12" s="146" t="s">
        <v>12</v>
      </c>
      <c r="F12" s="146" t="s">
        <v>12</v>
      </c>
    </row>
    <row r="13" spans="1:6" ht="15" x14ac:dyDescent="0.2">
      <c r="A13" s="139" t="s">
        <v>13</v>
      </c>
      <c r="B13" s="177">
        <v>53</v>
      </c>
      <c r="C13" s="146">
        <v>16</v>
      </c>
      <c r="D13" s="146">
        <v>4</v>
      </c>
      <c r="E13" s="146">
        <v>27</v>
      </c>
      <c r="F13" s="146">
        <v>6</v>
      </c>
    </row>
    <row r="14" spans="1:6" ht="15" x14ac:dyDescent="0.2">
      <c r="A14" s="139" t="s">
        <v>14</v>
      </c>
      <c r="B14" s="177">
        <v>29</v>
      </c>
      <c r="C14" s="146">
        <v>14</v>
      </c>
      <c r="D14" s="146">
        <v>2</v>
      </c>
      <c r="E14" s="146">
        <v>3</v>
      </c>
      <c r="F14" s="146">
        <v>10</v>
      </c>
    </row>
    <row r="15" spans="1:6" ht="15" x14ac:dyDescent="0.2">
      <c r="A15" s="139" t="s">
        <v>15</v>
      </c>
      <c r="B15" s="177">
        <v>42</v>
      </c>
      <c r="C15" s="146">
        <v>17</v>
      </c>
      <c r="D15" s="146">
        <v>10</v>
      </c>
      <c r="E15" s="146">
        <v>8</v>
      </c>
      <c r="F15" s="146">
        <v>7</v>
      </c>
    </row>
    <row r="16" spans="1:6" ht="15" x14ac:dyDescent="0.2">
      <c r="A16" s="139" t="s">
        <v>16</v>
      </c>
      <c r="B16" s="177">
        <v>3</v>
      </c>
      <c r="C16" s="146">
        <v>1</v>
      </c>
      <c r="D16" s="146" t="s">
        <v>12</v>
      </c>
      <c r="E16" s="146">
        <v>2</v>
      </c>
      <c r="F16" s="146" t="s">
        <v>12</v>
      </c>
    </row>
    <row r="17" spans="1:6" ht="15" x14ac:dyDescent="0.2">
      <c r="A17" s="139" t="s">
        <v>17</v>
      </c>
      <c r="B17" s="177">
        <v>14</v>
      </c>
      <c r="C17" s="146">
        <v>5</v>
      </c>
      <c r="D17" s="146">
        <v>3</v>
      </c>
      <c r="E17" s="146">
        <v>4</v>
      </c>
      <c r="F17" s="146">
        <v>2</v>
      </c>
    </row>
    <row r="18" spans="1:6" ht="15" x14ac:dyDescent="0.2">
      <c r="A18" s="139" t="s">
        <v>18</v>
      </c>
      <c r="B18" s="177">
        <v>54</v>
      </c>
      <c r="C18" s="146">
        <v>14</v>
      </c>
      <c r="D18" s="146">
        <v>14</v>
      </c>
      <c r="E18" s="146">
        <v>16</v>
      </c>
      <c r="F18" s="146">
        <v>10</v>
      </c>
    </row>
    <row r="19" spans="1:6" ht="15" x14ac:dyDescent="0.2">
      <c r="A19" s="139" t="s">
        <v>19</v>
      </c>
      <c r="B19" s="177">
        <v>26</v>
      </c>
      <c r="C19" s="146">
        <v>9</v>
      </c>
      <c r="D19" s="146">
        <v>1</v>
      </c>
      <c r="E19" s="146">
        <v>8</v>
      </c>
      <c r="F19" s="146">
        <v>8</v>
      </c>
    </row>
    <row r="20" spans="1:6" ht="15" x14ac:dyDescent="0.2">
      <c r="A20" s="139" t="s">
        <v>20</v>
      </c>
      <c r="B20" s="177">
        <v>2</v>
      </c>
      <c r="C20" s="146">
        <v>1</v>
      </c>
      <c r="D20" s="146" t="s">
        <v>12</v>
      </c>
      <c r="E20" s="146">
        <v>1</v>
      </c>
      <c r="F20" s="146" t="s">
        <v>12</v>
      </c>
    </row>
    <row r="21" spans="1:6" ht="15" x14ac:dyDescent="0.2">
      <c r="A21" s="139" t="s">
        <v>21</v>
      </c>
      <c r="B21" s="177">
        <v>58</v>
      </c>
      <c r="C21" s="146">
        <v>15</v>
      </c>
      <c r="D21" s="146">
        <v>9</v>
      </c>
      <c r="E21" s="146">
        <v>24</v>
      </c>
      <c r="F21" s="146">
        <v>10</v>
      </c>
    </row>
    <row r="22" spans="1:6" ht="15" x14ac:dyDescent="0.2">
      <c r="A22" s="139" t="s">
        <v>22</v>
      </c>
      <c r="B22" s="177">
        <v>10</v>
      </c>
      <c r="C22" s="146" t="s">
        <v>12</v>
      </c>
      <c r="D22" s="146">
        <v>3</v>
      </c>
      <c r="E22" s="146">
        <v>3</v>
      </c>
      <c r="F22" s="146">
        <v>4</v>
      </c>
    </row>
    <row r="23" spans="1:6" ht="15" x14ac:dyDescent="0.2">
      <c r="A23" s="139" t="s">
        <v>23</v>
      </c>
      <c r="B23" s="177">
        <v>54</v>
      </c>
      <c r="C23" s="146">
        <v>22</v>
      </c>
      <c r="D23" s="146">
        <v>7</v>
      </c>
      <c r="E23" s="146">
        <v>17</v>
      </c>
      <c r="F23" s="146">
        <v>8</v>
      </c>
    </row>
    <row r="24" spans="1:6" ht="15" x14ac:dyDescent="0.2">
      <c r="A24" s="139" t="s">
        <v>24</v>
      </c>
      <c r="B24" s="177">
        <v>18</v>
      </c>
      <c r="C24" s="146">
        <v>9</v>
      </c>
      <c r="D24" s="146">
        <v>4</v>
      </c>
      <c r="E24" s="146">
        <v>4</v>
      </c>
      <c r="F24" s="146">
        <v>1</v>
      </c>
    </row>
    <row r="25" spans="1:6" ht="15" x14ac:dyDescent="0.2">
      <c r="A25" s="139" t="s">
        <v>25</v>
      </c>
      <c r="B25" s="177">
        <v>203</v>
      </c>
      <c r="C25" s="146">
        <v>58</v>
      </c>
      <c r="D25" s="146">
        <v>38</v>
      </c>
      <c r="E25" s="146">
        <v>27</v>
      </c>
      <c r="F25" s="146">
        <v>80</v>
      </c>
    </row>
    <row r="26" spans="1:6" ht="15" x14ac:dyDescent="0.2">
      <c r="A26" s="139" t="s">
        <v>26</v>
      </c>
      <c r="B26" s="176">
        <v>4178</v>
      </c>
      <c r="C26" s="141">
        <v>1727</v>
      </c>
      <c r="D26" s="141">
        <v>573</v>
      </c>
      <c r="E26" s="141">
        <v>1179</v>
      </c>
      <c r="F26" s="141">
        <v>699</v>
      </c>
    </row>
    <row r="27" spans="1:6" ht="15" x14ac:dyDescent="0.2">
      <c r="A27" s="139" t="s">
        <v>27</v>
      </c>
      <c r="B27" s="177">
        <v>494</v>
      </c>
      <c r="C27" s="146">
        <v>180</v>
      </c>
      <c r="D27" s="146">
        <v>72</v>
      </c>
      <c r="E27" s="146">
        <v>134</v>
      </c>
      <c r="F27" s="146">
        <v>108</v>
      </c>
    </row>
    <row r="28" spans="1:6" ht="15" x14ac:dyDescent="0.2">
      <c r="A28" s="139" t="s">
        <v>28</v>
      </c>
      <c r="B28" s="177">
        <v>161</v>
      </c>
      <c r="C28" s="146">
        <v>64</v>
      </c>
      <c r="D28" s="146">
        <v>43</v>
      </c>
      <c r="E28" s="146">
        <v>21</v>
      </c>
      <c r="F28" s="146">
        <v>33</v>
      </c>
    </row>
    <row r="29" spans="1:6" ht="15" x14ac:dyDescent="0.2">
      <c r="A29" s="139" t="s">
        <v>29</v>
      </c>
      <c r="B29" s="177">
        <v>218</v>
      </c>
      <c r="C29" s="146">
        <v>105</v>
      </c>
      <c r="D29" s="146">
        <v>32</v>
      </c>
      <c r="E29" s="146">
        <v>55</v>
      </c>
      <c r="F29" s="146">
        <v>26</v>
      </c>
    </row>
    <row r="30" spans="1:6" ht="15" x14ac:dyDescent="0.2">
      <c r="A30" s="139" t="s">
        <v>30</v>
      </c>
      <c r="B30" s="177">
        <v>50</v>
      </c>
      <c r="C30" s="146">
        <v>15</v>
      </c>
      <c r="D30" s="146">
        <v>10</v>
      </c>
      <c r="E30" s="146">
        <v>11</v>
      </c>
      <c r="F30" s="146">
        <v>14</v>
      </c>
    </row>
    <row r="31" spans="1:6" ht="15" x14ac:dyDescent="0.2">
      <c r="A31" s="139" t="s">
        <v>31</v>
      </c>
      <c r="B31" s="177">
        <v>7</v>
      </c>
      <c r="C31" s="146">
        <v>1</v>
      </c>
      <c r="D31" s="146">
        <v>2</v>
      </c>
      <c r="E31" s="146">
        <v>2</v>
      </c>
      <c r="F31" s="146">
        <v>2</v>
      </c>
    </row>
    <row r="32" spans="1:6" ht="15" x14ac:dyDescent="0.2">
      <c r="A32" s="139" t="s">
        <v>32</v>
      </c>
      <c r="B32" s="177">
        <v>79</v>
      </c>
      <c r="C32" s="146">
        <v>18</v>
      </c>
      <c r="D32" s="146">
        <v>16</v>
      </c>
      <c r="E32" s="146">
        <v>16</v>
      </c>
      <c r="F32" s="146">
        <v>29</v>
      </c>
    </row>
    <row r="33" spans="1:6" ht="15" x14ac:dyDescent="0.2">
      <c r="A33" s="139" t="s">
        <v>33</v>
      </c>
      <c r="B33" s="177">
        <v>287</v>
      </c>
      <c r="C33" s="146">
        <v>73</v>
      </c>
      <c r="D33" s="146">
        <v>24</v>
      </c>
      <c r="E33" s="146">
        <v>106</v>
      </c>
      <c r="F33" s="146">
        <v>84</v>
      </c>
    </row>
    <row r="34" spans="1:6" ht="15" x14ac:dyDescent="0.2">
      <c r="A34" s="139" t="s">
        <v>34</v>
      </c>
      <c r="B34" s="177">
        <v>40</v>
      </c>
      <c r="C34" s="146">
        <v>13</v>
      </c>
      <c r="D34" s="146">
        <v>7</v>
      </c>
      <c r="E34" s="146">
        <v>11</v>
      </c>
      <c r="F34" s="146">
        <v>9</v>
      </c>
    </row>
    <row r="35" spans="1:6" ht="15" x14ac:dyDescent="0.2">
      <c r="A35" s="139" t="s">
        <v>35</v>
      </c>
      <c r="B35" s="177">
        <v>363</v>
      </c>
      <c r="C35" s="146">
        <v>159</v>
      </c>
      <c r="D35" s="146">
        <v>48</v>
      </c>
      <c r="E35" s="146">
        <v>119</v>
      </c>
      <c r="F35" s="146">
        <v>37</v>
      </c>
    </row>
    <row r="36" spans="1:6" ht="15" customHeight="1" x14ac:dyDescent="0.2">
      <c r="A36" s="139" t="s">
        <v>36</v>
      </c>
      <c r="B36" s="177">
        <v>200</v>
      </c>
      <c r="C36" s="146">
        <v>43</v>
      </c>
      <c r="D36" s="146">
        <v>50</v>
      </c>
      <c r="E36" s="146">
        <v>47</v>
      </c>
      <c r="F36" s="146">
        <v>60</v>
      </c>
    </row>
    <row r="37" spans="1:6" ht="15" x14ac:dyDescent="0.2">
      <c r="A37" s="139" t="s">
        <v>37</v>
      </c>
      <c r="B37" s="177">
        <v>128</v>
      </c>
      <c r="C37" s="146">
        <v>40</v>
      </c>
      <c r="D37" s="146">
        <v>26</v>
      </c>
      <c r="E37" s="146">
        <v>33</v>
      </c>
      <c r="F37" s="146">
        <v>29</v>
      </c>
    </row>
    <row r="38" spans="1:6" ht="15" x14ac:dyDescent="0.2">
      <c r="A38" s="139" t="s">
        <v>38</v>
      </c>
      <c r="B38" s="177">
        <v>57</v>
      </c>
      <c r="C38" s="146">
        <v>27</v>
      </c>
      <c r="D38" s="146">
        <v>12</v>
      </c>
      <c r="E38" s="146">
        <v>16</v>
      </c>
      <c r="F38" s="146">
        <v>2</v>
      </c>
    </row>
    <row r="39" spans="1:6" ht="15" x14ac:dyDescent="0.2">
      <c r="A39" s="139" t="s">
        <v>39</v>
      </c>
      <c r="B39" s="177">
        <v>533</v>
      </c>
      <c r="C39" s="146">
        <v>177</v>
      </c>
      <c r="D39" s="146">
        <v>65</v>
      </c>
      <c r="E39" s="146">
        <v>155</v>
      </c>
      <c r="F39" s="146">
        <v>136</v>
      </c>
    </row>
    <row r="40" spans="1:6" ht="15" x14ac:dyDescent="0.2">
      <c r="A40" s="139" t="s">
        <v>40</v>
      </c>
      <c r="B40" s="177">
        <v>183</v>
      </c>
      <c r="C40" s="146">
        <v>131</v>
      </c>
      <c r="D40" s="146">
        <v>32</v>
      </c>
      <c r="E40" s="146">
        <v>14</v>
      </c>
      <c r="F40" s="146">
        <v>6</v>
      </c>
    </row>
    <row r="41" spans="1:6" ht="15" x14ac:dyDescent="0.2">
      <c r="A41" s="139" t="s">
        <v>41</v>
      </c>
      <c r="B41" s="177">
        <v>296</v>
      </c>
      <c r="C41" s="146">
        <v>138</v>
      </c>
      <c r="D41" s="146">
        <v>33</v>
      </c>
      <c r="E41" s="146">
        <v>77</v>
      </c>
      <c r="F41" s="146">
        <v>48</v>
      </c>
    </row>
    <row r="42" spans="1:6" ht="15" x14ac:dyDescent="0.2">
      <c r="A42" s="139" t="s">
        <v>42</v>
      </c>
      <c r="B42" s="177">
        <v>282</v>
      </c>
      <c r="C42" s="146">
        <v>150</v>
      </c>
      <c r="D42" s="146">
        <v>13</v>
      </c>
      <c r="E42" s="146">
        <v>94</v>
      </c>
      <c r="F42" s="146">
        <v>25</v>
      </c>
    </row>
    <row r="43" spans="1:6" ht="15" x14ac:dyDescent="0.2">
      <c r="A43" s="139" t="s">
        <v>43</v>
      </c>
      <c r="B43" s="177">
        <v>261</v>
      </c>
      <c r="C43" s="146">
        <v>170</v>
      </c>
      <c r="D43" s="146">
        <v>31</v>
      </c>
      <c r="E43" s="146">
        <v>57</v>
      </c>
      <c r="F43" s="146">
        <v>3</v>
      </c>
    </row>
    <row r="44" spans="1:6" ht="15" x14ac:dyDescent="0.2">
      <c r="A44" s="139" t="s">
        <v>44</v>
      </c>
      <c r="B44" s="177">
        <v>135</v>
      </c>
      <c r="C44" s="146">
        <v>55</v>
      </c>
      <c r="D44" s="146">
        <v>27</v>
      </c>
      <c r="E44" s="146">
        <v>24</v>
      </c>
      <c r="F44" s="146">
        <v>29</v>
      </c>
    </row>
    <row r="45" spans="1:6" ht="15" x14ac:dyDescent="0.2">
      <c r="A45" s="139" t="s">
        <v>45</v>
      </c>
      <c r="B45" s="177">
        <v>185</v>
      </c>
      <c r="C45" s="146">
        <v>112</v>
      </c>
      <c r="D45" s="146">
        <v>20</v>
      </c>
      <c r="E45" s="146">
        <v>38</v>
      </c>
      <c r="F45" s="146">
        <v>15</v>
      </c>
    </row>
    <row r="46" spans="1:6" ht="15" x14ac:dyDescent="0.2">
      <c r="A46" s="139" t="s">
        <v>46</v>
      </c>
      <c r="B46" s="177">
        <v>217</v>
      </c>
      <c r="C46" s="146">
        <v>56</v>
      </c>
      <c r="D46" s="146">
        <v>10</v>
      </c>
      <c r="E46" s="146">
        <v>147</v>
      </c>
      <c r="F46" s="146">
        <v>4</v>
      </c>
    </row>
    <row r="47" spans="1:6" ht="15" x14ac:dyDescent="0.2">
      <c r="A47" s="139" t="s">
        <v>47</v>
      </c>
      <c r="B47" s="177">
        <v>2</v>
      </c>
      <c r="C47" s="146" t="s">
        <v>12</v>
      </c>
      <c r="D47" s="146" t="s">
        <v>12</v>
      </c>
      <c r="E47" s="146">
        <v>2</v>
      </c>
      <c r="F47" s="146" t="s">
        <v>12</v>
      </c>
    </row>
  </sheetData>
  <mergeCells count="7">
    <mergeCell ref="A1:F1"/>
    <mergeCell ref="A2:F2"/>
    <mergeCell ref="A4:F4"/>
    <mergeCell ref="A5:A7"/>
    <mergeCell ref="C6:D6"/>
    <mergeCell ref="E6:F6"/>
    <mergeCell ref="C5:F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0"/>
  <sheetViews>
    <sheetView zoomScaleNormal="150" workbookViewId="0">
      <selection activeCell="M46" sqref="M46"/>
    </sheetView>
  </sheetViews>
  <sheetFormatPr baseColWidth="10" defaultColWidth="11.42578125" defaultRowHeight="12.75" x14ac:dyDescent="0.2"/>
  <cols>
    <col min="1" max="1" width="15.7109375" style="47" customWidth="1"/>
    <col min="2" max="3" width="15.7109375" style="130" customWidth="1"/>
    <col min="4" max="4" width="4" style="47" bestFit="1" customWidth="1"/>
    <col min="5" max="5" width="13.7109375" style="47" customWidth="1"/>
    <col min="6" max="6" width="2.7109375" style="47" customWidth="1"/>
    <col min="7" max="7" width="5" style="47" bestFit="1" customWidth="1"/>
    <col min="8" max="8" width="13.7109375" style="47" customWidth="1"/>
    <col min="9" max="9" width="2.7109375" style="47" customWidth="1"/>
    <col min="10" max="10" width="6" style="47" bestFit="1" customWidth="1"/>
    <col min="11" max="11" width="13.7109375" style="47" customWidth="1"/>
    <col min="12" max="12" width="2.7109375" style="47" customWidth="1"/>
    <col min="13" max="256" width="11.42578125" style="47"/>
    <col min="257" max="257" width="15.7109375" style="47" customWidth="1"/>
    <col min="258" max="258" width="3" style="47" bestFit="1" customWidth="1"/>
    <col min="259" max="259" width="13.7109375" style="47" customWidth="1"/>
    <col min="260" max="260" width="2.7109375" style="47" customWidth="1"/>
    <col min="261" max="261" width="5" style="47" bestFit="1" customWidth="1"/>
    <col min="262" max="262" width="13.7109375" style="47" customWidth="1"/>
    <col min="263" max="263" width="2.7109375" style="47" customWidth="1"/>
    <col min="264" max="264" width="6" style="47" bestFit="1" customWidth="1"/>
    <col min="265" max="265" width="13.7109375" style="47" customWidth="1"/>
    <col min="266" max="266" width="2.7109375" style="47" customWidth="1"/>
    <col min="267" max="267" width="6" style="47" bestFit="1" customWidth="1"/>
    <col min="268" max="268" width="13.7109375" style="47" customWidth="1"/>
    <col min="269" max="512" width="11.42578125" style="47"/>
    <col min="513" max="513" width="15.7109375" style="47" customWidth="1"/>
    <col min="514" max="514" width="3" style="47" bestFit="1" customWidth="1"/>
    <col min="515" max="515" width="13.7109375" style="47" customWidth="1"/>
    <col min="516" max="516" width="2.7109375" style="47" customWidth="1"/>
    <col min="517" max="517" width="5" style="47" bestFit="1" customWidth="1"/>
    <col min="518" max="518" width="13.7109375" style="47" customWidth="1"/>
    <col min="519" max="519" width="2.7109375" style="47" customWidth="1"/>
    <col min="520" max="520" width="6" style="47" bestFit="1" customWidth="1"/>
    <col min="521" max="521" width="13.7109375" style="47" customWidth="1"/>
    <col min="522" max="522" width="2.7109375" style="47" customWidth="1"/>
    <col min="523" max="523" width="6" style="47" bestFit="1" customWidth="1"/>
    <col min="524" max="524" width="13.7109375" style="47" customWidth="1"/>
    <col min="525" max="768" width="11.42578125" style="47"/>
    <col min="769" max="769" width="15.7109375" style="47" customWidth="1"/>
    <col min="770" max="770" width="3" style="47" bestFit="1" customWidth="1"/>
    <col min="771" max="771" width="13.7109375" style="47" customWidth="1"/>
    <col min="772" max="772" width="2.7109375" style="47" customWidth="1"/>
    <col min="773" max="773" width="5" style="47" bestFit="1" customWidth="1"/>
    <col min="774" max="774" width="13.7109375" style="47" customWidth="1"/>
    <col min="775" max="775" width="2.7109375" style="47" customWidth="1"/>
    <col min="776" max="776" width="6" style="47" bestFit="1" customWidth="1"/>
    <col min="777" max="777" width="13.7109375" style="47" customWidth="1"/>
    <col min="778" max="778" width="2.7109375" style="47" customWidth="1"/>
    <col min="779" max="779" width="6" style="47" bestFit="1" customWidth="1"/>
    <col min="780" max="780" width="13.7109375" style="47" customWidth="1"/>
    <col min="781" max="1024" width="11.42578125" style="47"/>
    <col min="1025" max="1025" width="15.7109375" style="47" customWidth="1"/>
    <col min="1026" max="1026" width="3" style="47" bestFit="1" customWidth="1"/>
    <col min="1027" max="1027" width="13.7109375" style="47" customWidth="1"/>
    <col min="1028" max="1028" width="2.7109375" style="47" customWidth="1"/>
    <col min="1029" max="1029" width="5" style="47" bestFit="1" customWidth="1"/>
    <col min="1030" max="1030" width="13.7109375" style="47" customWidth="1"/>
    <col min="1031" max="1031" width="2.7109375" style="47" customWidth="1"/>
    <col min="1032" max="1032" width="6" style="47" bestFit="1" customWidth="1"/>
    <col min="1033" max="1033" width="13.7109375" style="47" customWidth="1"/>
    <col min="1034" max="1034" width="2.7109375" style="47" customWidth="1"/>
    <col min="1035" max="1035" width="6" style="47" bestFit="1" customWidth="1"/>
    <col min="1036" max="1036" width="13.7109375" style="47" customWidth="1"/>
    <col min="1037" max="1280" width="11.42578125" style="47"/>
    <col min="1281" max="1281" width="15.7109375" style="47" customWidth="1"/>
    <col min="1282" max="1282" width="3" style="47" bestFit="1" customWidth="1"/>
    <col min="1283" max="1283" width="13.7109375" style="47" customWidth="1"/>
    <col min="1284" max="1284" width="2.7109375" style="47" customWidth="1"/>
    <col min="1285" max="1285" width="5" style="47" bestFit="1" customWidth="1"/>
    <col min="1286" max="1286" width="13.7109375" style="47" customWidth="1"/>
    <col min="1287" max="1287" width="2.7109375" style="47" customWidth="1"/>
    <col min="1288" max="1288" width="6" style="47" bestFit="1" customWidth="1"/>
    <col min="1289" max="1289" width="13.7109375" style="47" customWidth="1"/>
    <col min="1290" max="1290" width="2.7109375" style="47" customWidth="1"/>
    <col min="1291" max="1291" width="6" style="47" bestFit="1" customWidth="1"/>
    <col min="1292" max="1292" width="13.7109375" style="47" customWidth="1"/>
    <col min="1293" max="1536" width="11.42578125" style="47"/>
    <col min="1537" max="1537" width="15.7109375" style="47" customWidth="1"/>
    <col min="1538" max="1538" width="3" style="47" bestFit="1" customWidth="1"/>
    <col min="1539" max="1539" width="13.7109375" style="47" customWidth="1"/>
    <col min="1540" max="1540" width="2.7109375" style="47" customWidth="1"/>
    <col min="1541" max="1541" width="5" style="47" bestFit="1" customWidth="1"/>
    <col min="1542" max="1542" width="13.7109375" style="47" customWidth="1"/>
    <col min="1543" max="1543" width="2.7109375" style="47" customWidth="1"/>
    <col min="1544" max="1544" width="6" style="47" bestFit="1" customWidth="1"/>
    <col min="1545" max="1545" width="13.7109375" style="47" customWidth="1"/>
    <col min="1546" max="1546" width="2.7109375" style="47" customWidth="1"/>
    <col min="1547" max="1547" width="6" style="47" bestFit="1" customWidth="1"/>
    <col min="1548" max="1548" width="13.7109375" style="47" customWidth="1"/>
    <col min="1549" max="1792" width="11.42578125" style="47"/>
    <col min="1793" max="1793" width="15.7109375" style="47" customWidth="1"/>
    <col min="1794" max="1794" width="3" style="47" bestFit="1" customWidth="1"/>
    <col min="1795" max="1795" width="13.7109375" style="47" customWidth="1"/>
    <col min="1796" max="1796" width="2.7109375" style="47" customWidth="1"/>
    <col min="1797" max="1797" width="5" style="47" bestFit="1" customWidth="1"/>
    <col min="1798" max="1798" width="13.7109375" style="47" customWidth="1"/>
    <col min="1799" max="1799" width="2.7109375" style="47" customWidth="1"/>
    <col min="1800" max="1800" width="6" style="47" bestFit="1" customWidth="1"/>
    <col min="1801" max="1801" width="13.7109375" style="47" customWidth="1"/>
    <col min="1802" max="1802" width="2.7109375" style="47" customWidth="1"/>
    <col min="1803" max="1803" width="6" style="47" bestFit="1" customWidth="1"/>
    <col min="1804" max="1804" width="13.7109375" style="47" customWidth="1"/>
    <col min="1805" max="2048" width="11.42578125" style="47"/>
    <col min="2049" max="2049" width="15.7109375" style="47" customWidth="1"/>
    <col min="2050" max="2050" width="3" style="47" bestFit="1" customWidth="1"/>
    <col min="2051" max="2051" width="13.7109375" style="47" customWidth="1"/>
    <col min="2052" max="2052" width="2.7109375" style="47" customWidth="1"/>
    <col min="2053" max="2053" width="5" style="47" bestFit="1" customWidth="1"/>
    <col min="2054" max="2054" width="13.7109375" style="47" customWidth="1"/>
    <col min="2055" max="2055" width="2.7109375" style="47" customWidth="1"/>
    <col min="2056" max="2056" width="6" style="47" bestFit="1" customWidth="1"/>
    <col min="2057" max="2057" width="13.7109375" style="47" customWidth="1"/>
    <col min="2058" max="2058" width="2.7109375" style="47" customWidth="1"/>
    <col min="2059" max="2059" width="6" style="47" bestFit="1" customWidth="1"/>
    <col min="2060" max="2060" width="13.7109375" style="47" customWidth="1"/>
    <col min="2061" max="2304" width="11.42578125" style="47"/>
    <col min="2305" max="2305" width="15.7109375" style="47" customWidth="1"/>
    <col min="2306" max="2306" width="3" style="47" bestFit="1" customWidth="1"/>
    <col min="2307" max="2307" width="13.7109375" style="47" customWidth="1"/>
    <col min="2308" max="2308" width="2.7109375" style="47" customWidth="1"/>
    <col min="2309" max="2309" width="5" style="47" bestFit="1" customWidth="1"/>
    <col min="2310" max="2310" width="13.7109375" style="47" customWidth="1"/>
    <col min="2311" max="2311" width="2.7109375" style="47" customWidth="1"/>
    <col min="2312" max="2312" width="6" style="47" bestFit="1" customWidth="1"/>
    <col min="2313" max="2313" width="13.7109375" style="47" customWidth="1"/>
    <col min="2314" max="2314" width="2.7109375" style="47" customWidth="1"/>
    <col min="2315" max="2315" width="6" style="47" bestFit="1" customWidth="1"/>
    <col min="2316" max="2316" width="13.7109375" style="47" customWidth="1"/>
    <col min="2317" max="2560" width="11.42578125" style="47"/>
    <col min="2561" max="2561" width="15.7109375" style="47" customWidth="1"/>
    <col min="2562" max="2562" width="3" style="47" bestFit="1" customWidth="1"/>
    <col min="2563" max="2563" width="13.7109375" style="47" customWidth="1"/>
    <col min="2564" max="2564" width="2.7109375" style="47" customWidth="1"/>
    <col min="2565" max="2565" width="5" style="47" bestFit="1" customWidth="1"/>
    <col min="2566" max="2566" width="13.7109375" style="47" customWidth="1"/>
    <col min="2567" max="2567" width="2.7109375" style="47" customWidth="1"/>
    <col min="2568" max="2568" width="6" style="47" bestFit="1" customWidth="1"/>
    <col min="2569" max="2569" width="13.7109375" style="47" customWidth="1"/>
    <col min="2570" max="2570" width="2.7109375" style="47" customWidth="1"/>
    <col min="2571" max="2571" width="6" style="47" bestFit="1" customWidth="1"/>
    <col min="2572" max="2572" width="13.7109375" style="47" customWidth="1"/>
    <col min="2573" max="2816" width="11.42578125" style="47"/>
    <col min="2817" max="2817" width="15.7109375" style="47" customWidth="1"/>
    <col min="2818" max="2818" width="3" style="47" bestFit="1" customWidth="1"/>
    <col min="2819" max="2819" width="13.7109375" style="47" customWidth="1"/>
    <col min="2820" max="2820" width="2.7109375" style="47" customWidth="1"/>
    <col min="2821" max="2821" width="5" style="47" bestFit="1" customWidth="1"/>
    <col min="2822" max="2822" width="13.7109375" style="47" customWidth="1"/>
    <col min="2823" max="2823" width="2.7109375" style="47" customWidth="1"/>
    <col min="2824" max="2824" width="6" style="47" bestFit="1" customWidth="1"/>
    <col min="2825" max="2825" width="13.7109375" style="47" customWidth="1"/>
    <col min="2826" max="2826" width="2.7109375" style="47" customWidth="1"/>
    <col min="2827" max="2827" width="6" style="47" bestFit="1" customWidth="1"/>
    <col min="2828" max="2828" width="13.7109375" style="47" customWidth="1"/>
    <col min="2829" max="3072" width="11.42578125" style="47"/>
    <col min="3073" max="3073" width="15.7109375" style="47" customWidth="1"/>
    <col min="3074" max="3074" width="3" style="47" bestFit="1" customWidth="1"/>
    <col min="3075" max="3075" width="13.7109375" style="47" customWidth="1"/>
    <col min="3076" max="3076" width="2.7109375" style="47" customWidth="1"/>
    <col min="3077" max="3077" width="5" style="47" bestFit="1" customWidth="1"/>
    <col min="3078" max="3078" width="13.7109375" style="47" customWidth="1"/>
    <col min="3079" max="3079" width="2.7109375" style="47" customWidth="1"/>
    <col min="3080" max="3080" width="6" style="47" bestFit="1" customWidth="1"/>
    <col min="3081" max="3081" width="13.7109375" style="47" customWidth="1"/>
    <col min="3082" max="3082" width="2.7109375" style="47" customWidth="1"/>
    <col min="3083" max="3083" width="6" style="47" bestFit="1" customWidth="1"/>
    <col min="3084" max="3084" width="13.7109375" style="47" customWidth="1"/>
    <col min="3085" max="3328" width="11.42578125" style="47"/>
    <col min="3329" max="3329" width="15.7109375" style="47" customWidth="1"/>
    <col min="3330" max="3330" width="3" style="47" bestFit="1" customWidth="1"/>
    <col min="3331" max="3331" width="13.7109375" style="47" customWidth="1"/>
    <col min="3332" max="3332" width="2.7109375" style="47" customWidth="1"/>
    <col min="3333" max="3333" width="5" style="47" bestFit="1" customWidth="1"/>
    <col min="3334" max="3334" width="13.7109375" style="47" customWidth="1"/>
    <col min="3335" max="3335" width="2.7109375" style="47" customWidth="1"/>
    <col min="3336" max="3336" width="6" style="47" bestFit="1" customWidth="1"/>
    <col min="3337" max="3337" width="13.7109375" style="47" customWidth="1"/>
    <col min="3338" max="3338" width="2.7109375" style="47" customWidth="1"/>
    <col min="3339" max="3339" width="6" style="47" bestFit="1" customWidth="1"/>
    <col min="3340" max="3340" width="13.7109375" style="47" customWidth="1"/>
    <col min="3341" max="3584" width="11.42578125" style="47"/>
    <col min="3585" max="3585" width="15.7109375" style="47" customWidth="1"/>
    <col min="3586" max="3586" width="3" style="47" bestFit="1" customWidth="1"/>
    <col min="3587" max="3587" width="13.7109375" style="47" customWidth="1"/>
    <col min="3588" max="3588" width="2.7109375" style="47" customWidth="1"/>
    <col min="3589" max="3589" width="5" style="47" bestFit="1" customWidth="1"/>
    <col min="3590" max="3590" width="13.7109375" style="47" customWidth="1"/>
    <col min="3591" max="3591" width="2.7109375" style="47" customWidth="1"/>
    <col min="3592" max="3592" width="6" style="47" bestFit="1" customWidth="1"/>
    <col min="3593" max="3593" width="13.7109375" style="47" customWidth="1"/>
    <col min="3594" max="3594" width="2.7109375" style="47" customWidth="1"/>
    <col min="3595" max="3595" width="6" style="47" bestFit="1" customWidth="1"/>
    <col min="3596" max="3596" width="13.7109375" style="47" customWidth="1"/>
    <col min="3597" max="3840" width="11.42578125" style="47"/>
    <col min="3841" max="3841" width="15.7109375" style="47" customWidth="1"/>
    <col min="3842" max="3842" width="3" style="47" bestFit="1" customWidth="1"/>
    <col min="3843" max="3843" width="13.7109375" style="47" customWidth="1"/>
    <col min="3844" max="3844" width="2.7109375" style="47" customWidth="1"/>
    <col min="3845" max="3845" width="5" style="47" bestFit="1" customWidth="1"/>
    <col min="3846" max="3846" width="13.7109375" style="47" customWidth="1"/>
    <col min="3847" max="3847" width="2.7109375" style="47" customWidth="1"/>
    <col min="3848" max="3848" width="6" style="47" bestFit="1" customWidth="1"/>
    <col min="3849" max="3849" width="13.7109375" style="47" customWidth="1"/>
    <col min="3850" max="3850" width="2.7109375" style="47" customWidth="1"/>
    <col min="3851" max="3851" width="6" style="47" bestFit="1" customWidth="1"/>
    <col min="3852" max="3852" width="13.7109375" style="47" customWidth="1"/>
    <col min="3853" max="4096" width="11.42578125" style="47"/>
    <col min="4097" max="4097" width="15.7109375" style="47" customWidth="1"/>
    <col min="4098" max="4098" width="3" style="47" bestFit="1" customWidth="1"/>
    <col min="4099" max="4099" width="13.7109375" style="47" customWidth="1"/>
    <col min="4100" max="4100" width="2.7109375" style="47" customWidth="1"/>
    <col min="4101" max="4101" width="5" style="47" bestFit="1" customWidth="1"/>
    <col min="4102" max="4102" width="13.7109375" style="47" customWidth="1"/>
    <col min="4103" max="4103" width="2.7109375" style="47" customWidth="1"/>
    <col min="4104" max="4104" width="6" style="47" bestFit="1" customWidth="1"/>
    <col min="4105" max="4105" width="13.7109375" style="47" customWidth="1"/>
    <col min="4106" max="4106" width="2.7109375" style="47" customWidth="1"/>
    <col min="4107" max="4107" width="6" style="47" bestFit="1" customWidth="1"/>
    <col min="4108" max="4108" width="13.7109375" style="47" customWidth="1"/>
    <col min="4109" max="4352" width="11.42578125" style="47"/>
    <col min="4353" max="4353" width="15.7109375" style="47" customWidth="1"/>
    <col min="4354" max="4354" width="3" style="47" bestFit="1" customWidth="1"/>
    <col min="4355" max="4355" width="13.7109375" style="47" customWidth="1"/>
    <col min="4356" max="4356" width="2.7109375" style="47" customWidth="1"/>
    <col min="4357" max="4357" width="5" style="47" bestFit="1" customWidth="1"/>
    <col min="4358" max="4358" width="13.7109375" style="47" customWidth="1"/>
    <col min="4359" max="4359" width="2.7109375" style="47" customWidth="1"/>
    <col min="4360" max="4360" width="6" style="47" bestFit="1" customWidth="1"/>
    <col min="4361" max="4361" width="13.7109375" style="47" customWidth="1"/>
    <col min="4362" max="4362" width="2.7109375" style="47" customWidth="1"/>
    <col min="4363" max="4363" width="6" style="47" bestFit="1" customWidth="1"/>
    <col min="4364" max="4364" width="13.7109375" style="47" customWidth="1"/>
    <col min="4365" max="4608" width="11.42578125" style="47"/>
    <col min="4609" max="4609" width="15.7109375" style="47" customWidth="1"/>
    <col min="4610" max="4610" width="3" style="47" bestFit="1" customWidth="1"/>
    <col min="4611" max="4611" width="13.7109375" style="47" customWidth="1"/>
    <col min="4612" max="4612" width="2.7109375" style="47" customWidth="1"/>
    <col min="4613" max="4613" width="5" style="47" bestFit="1" customWidth="1"/>
    <col min="4614" max="4614" width="13.7109375" style="47" customWidth="1"/>
    <col min="4615" max="4615" width="2.7109375" style="47" customWidth="1"/>
    <col min="4616" max="4616" width="6" style="47" bestFit="1" customWidth="1"/>
    <col min="4617" max="4617" width="13.7109375" style="47" customWidth="1"/>
    <col min="4618" max="4618" width="2.7109375" style="47" customWidth="1"/>
    <col min="4619" max="4619" width="6" style="47" bestFit="1" customWidth="1"/>
    <col min="4620" max="4620" width="13.7109375" style="47" customWidth="1"/>
    <col min="4621" max="4864" width="11.42578125" style="47"/>
    <col min="4865" max="4865" width="15.7109375" style="47" customWidth="1"/>
    <col min="4866" max="4866" width="3" style="47" bestFit="1" customWidth="1"/>
    <col min="4867" max="4867" width="13.7109375" style="47" customWidth="1"/>
    <col min="4868" max="4868" width="2.7109375" style="47" customWidth="1"/>
    <col min="4869" max="4869" width="5" style="47" bestFit="1" customWidth="1"/>
    <col min="4870" max="4870" width="13.7109375" style="47" customWidth="1"/>
    <col min="4871" max="4871" width="2.7109375" style="47" customWidth="1"/>
    <col min="4872" max="4872" width="6" style="47" bestFit="1" customWidth="1"/>
    <col min="4873" max="4873" width="13.7109375" style="47" customWidth="1"/>
    <col min="4874" max="4874" width="2.7109375" style="47" customWidth="1"/>
    <col min="4875" max="4875" width="6" style="47" bestFit="1" customWidth="1"/>
    <col min="4876" max="4876" width="13.7109375" style="47" customWidth="1"/>
    <col min="4877" max="5120" width="11.42578125" style="47"/>
    <col min="5121" max="5121" width="15.7109375" style="47" customWidth="1"/>
    <col min="5122" max="5122" width="3" style="47" bestFit="1" customWidth="1"/>
    <col min="5123" max="5123" width="13.7109375" style="47" customWidth="1"/>
    <col min="5124" max="5124" width="2.7109375" style="47" customWidth="1"/>
    <col min="5125" max="5125" width="5" style="47" bestFit="1" customWidth="1"/>
    <col min="5126" max="5126" width="13.7109375" style="47" customWidth="1"/>
    <col min="5127" max="5127" width="2.7109375" style="47" customWidth="1"/>
    <col min="5128" max="5128" width="6" style="47" bestFit="1" customWidth="1"/>
    <col min="5129" max="5129" width="13.7109375" style="47" customWidth="1"/>
    <col min="5130" max="5130" width="2.7109375" style="47" customWidth="1"/>
    <col min="5131" max="5131" width="6" style="47" bestFit="1" customWidth="1"/>
    <col min="5132" max="5132" width="13.7109375" style="47" customWidth="1"/>
    <col min="5133" max="5376" width="11.42578125" style="47"/>
    <col min="5377" max="5377" width="15.7109375" style="47" customWidth="1"/>
    <col min="5378" max="5378" width="3" style="47" bestFit="1" customWidth="1"/>
    <col min="5379" max="5379" width="13.7109375" style="47" customWidth="1"/>
    <col min="5380" max="5380" width="2.7109375" style="47" customWidth="1"/>
    <col min="5381" max="5381" width="5" style="47" bestFit="1" customWidth="1"/>
    <col min="5382" max="5382" width="13.7109375" style="47" customWidth="1"/>
    <col min="5383" max="5383" width="2.7109375" style="47" customWidth="1"/>
    <col min="5384" max="5384" width="6" style="47" bestFit="1" customWidth="1"/>
    <col min="5385" max="5385" width="13.7109375" style="47" customWidth="1"/>
    <col min="5386" max="5386" width="2.7109375" style="47" customWidth="1"/>
    <col min="5387" max="5387" width="6" style="47" bestFit="1" customWidth="1"/>
    <col min="5388" max="5388" width="13.7109375" style="47" customWidth="1"/>
    <col min="5389" max="5632" width="11.42578125" style="47"/>
    <col min="5633" max="5633" width="15.7109375" style="47" customWidth="1"/>
    <col min="5634" max="5634" width="3" style="47" bestFit="1" customWidth="1"/>
    <col min="5635" max="5635" width="13.7109375" style="47" customWidth="1"/>
    <col min="5636" max="5636" width="2.7109375" style="47" customWidth="1"/>
    <col min="5637" max="5637" width="5" style="47" bestFit="1" customWidth="1"/>
    <col min="5638" max="5638" width="13.7109375" style="47" customWidth="1"/>
    <col min="5639" max="5639" width="2.7109375" style="47" customWidth="1"/>
    <col min="5640" max="5640" width="6" style="47" bestFit="1" customWidth="1"/>
    <col min="5641" max="5641" width="13.7109375" style="47" customWidth="1"/>
    <col min="5642" max="5642" width="2.7109375" style="47" customWidth="1"/>
    <col min="5643" max="5643" width="6" style="47" bestFit="1" customWidth="1"/>
    <col min="5644" max="5644" width="13.7109375" style="47" customWidth="1"/>
    <col min="5645" max="5888" width="11.42578125" style="47"/>
    <col min="5889" max="5889" width="15.7109375" style="47" customWidth="1"/>
    <col min="5890" max="5890" width="3" style="47" bestFit="1" customWidth="1"/>
    <col min="5891" max="5891" width="13.7109375" style="47" customWidth="1"/>
    <col min="5892" max="5892" width="2.7109375" style="47" customWidth="1"/>
    <col min="5893" max="5893" width="5" style="47" bestFit="1" customWidth="1"/>
    <col min="5894" max="5894" width="13.7109375" style="47" customWidth="1"/>
    <col min="5895" max="5895" width="2.7109375" style="47" customWidth="1"/>
    <col min="5896" max="5896" width="6" style="47" bestFit="1" customWidth="1"/>
    <col min="5897" max="5897" width="13.7109375" style="47" customWidth="1"/>
    <col min="5898" max="5898" width="2.7109375" style="47" customWidth="1"/>
    <col min="5899" max="5899" width="6" style="47" bestFit="1" customWidth="1"/>
    <col min="5900" max="5900" width="13.7109375" style="47" customWidth="1"/>
    <col min="5901" max="6144" width="11.42578125" style="47"/>
    <col min="6145" max="6145" width="15.7109375" style="47" customWidth="1"/>
    <col min="6146" max="6146" width="3" style="47" bestFit="1" customWidth="1"/>
    <col min="6147" max="6147" width="13.7109375" style="47" customWidth="1"/>
    <col min="6148" max="6148" width="2.7109375" style="47" customWidth="1"/>
    <col min="6149" max="6149" width="5" style="47" bestFit="1" customWidth="1"/>
    <col min="6150" max="6150" width="13.7109375" style="47" customWidth="1"/>
    <col min="6151" max="6151" width="2.7109375" style="47" customWidth="1"/>
    <col min="6152" max="6152" width="6" style="47" bestFit="1" customWidth="1"/>
    <col min="6153" max="6153" width="13.7109375" style="47" customWidth="1"/>
    <col min="6154" max="6154" width="2.7109375" style="47" customWidth="1"/>
    <col min="6155" max="6155" width="6" style="47" bestFit="1" customWidth="1"/>
    <col min="6156" max="6156" width="13.7109375" style="47" customWidth="1"/>
    <col min="6157" max="6400" width="11.42578125" style="47"/>
    <col min="6401" max="6401" width="15.7109375" style="47" customWidth="1"/>
    <col min="6402" max="6402" width="3" style="47" bestFit="1" customWidth="1"/>
    <col min="6403" max="6403" width="13.7109375" style="47" customWidth="1"/>
    <col min="6404" max="6404" width="2.7109375" style="47" customWidth="1"/>
    <col min="6405" max="6405" width="5" style="47" bestFit="1" customWidth="1"/>
    <col min="6406" max="6406" width="13.7109375" style="47" customWidth="1"/>
    <col min="6407" max="6407" width="2.7109375" style="47" customWidth="1"/>
    <col min="6408" max="6408" width="6" style="47" bestFit="1" customWidth="1"/>
    <col min="6409" max="6409" width="13.7109375" style="47" customWidth="1"/>
    <col min="6410" max="6410" width="2.7109375" style="47" customWidth="1"/>
    <col min="6411" max="6411" width="6" style="47" bestFit="1" customWidth="1"/>
    <col min="6412" max="6412" width="13.7109375" style="47" customWidth="1"/>
    <col min="6413" max="6656" width="11.42578125" style="47"/>
    <col min="6657" max="6657" width="15.7109375" style="47" customWidth="1"/>
    <col min="6658" max="6658" width="3" style="47" bestFit="1" customWidth="1"/>
    <col min="6659" max="6659" width="13.7109375" style="47" customWidth="1"/>
    <col min="6660" max="6660" width="2.7109375" style="47" customWidth="1"/>
    <col min="6661" max="6661" width="5" style="47" bestFit="1" customWidth="1"/>
    <col min="6662" max="6662" width="13.7109375" style="47" customWidth="1"/>
    <col min="6663" max="6663" width="2.7109375" style="47" customWidth="1"/>
    <col min="6664" max="6664" width="6" style="47" bestFit="1" customWidth="1"/>
    <col min="6665" max="6665" width="13.7109375" style="47" customWidth="1"/>
    <col min="6666" max="6666" width="2.7109375" style="47" customWidth="1"/>
    <col min="6667" max="6667" width="6" style="47" bestFit="1" customWidth="1"/>
    <col min="6668" max="6668" width="13.7109375" style="47" customWidth="1"/>
    <col min="6669" max="6912" width="11.42578125" style="47"/>
    <col min="6913" max="6913" width="15.7109375" style="47" customWidth="1"/>
    <col min="6914" max="6914" width="3" style="47" bestFit="1" customWidth="1"/>
    <col min="6915" max="6915" width="13.7109375" style="47" customWidth="1"/>
    <col min="6916" max="6916" width="2.7109375" style="47" customWidth="1"/>
    <col min="6917" max="6917" width="5" style="47" bestFit="1" customWidth="1"/>
    <col min="6918" max="6918" width="13.7109375" style="47" customWidth="1"/>
    <col min="6919" max="6919" width="2.7109375" style="47" customWidth="1"/>
    <col min="6920" max="6920" width="6" style="47" bestFit="1" customWidth="1"/>
    <col min="6921" max="6921" width="13.7109375" style="47" customWidth="1"/>
    <col min="6922" max="6922" width="2.7109375" style="47" customWidth="1"/>
    <col min="6923" max="6923" width="6" style="47" bestFit="1" customWidth="1"/>
    <col min="6924" max="6924" width="13.7109375" style="47" customWidth="1"/>
    <col min="6925" max="7168" width="11.42578125" style="47"/>
    <col min="7169" max="7169" width="15.7109375" style="47" customWidth="1"/>
    <col min="7170" max="7170" width="3" style="47" bestFit="1" customWidth="1"/>
    <col min="7171" max="7171" width="13.7109375" style="47" customWidth="1"/>
    <col min="7172" max="7172" width="2.7109375" style="47" customWidth="1"/>
    <col min="7173" max="7173" width="5" style="47" bestFit="1" customWidth="1"/>
    <col min="7174" max="7174" width="13.7109375" style="47" customWidth="1"/>
    <col min="7175" max="7175" width="2.7109375" style="47" customWidth="1"/>
    <col min="7176" max="7176" width="6" style="47" bestFit="1" customWidth="1"/>
    <col min="7177" max="7177" width="13.7109375" style="47" customWidth="1"/>
    <col min="7178" max="7178" width="2.7109375" style="47" customWidth="1"/>
    <col min="7179" max="7179" width="6" style="47" bestFit="1" customWidth="1"/>
    <col min="7180" max="7180" width="13.7109375" style="47" customWidth="1"/>
    <col min="7181" max="7424" width="11.42578125" style="47"/>
    <col min="7425" max="7425" width="15.7109375" style="47" customWidth="1"/>
    <col min="7426" max="7426" width="3" style="47" bestFit="1" customWidth="1"/>
    <col min="7427" max="7427" width="13.7109375" style="47" customWidth="1"/>
    <col min="7428" max="7428" width="2.7109375" style="47" customWidth="1"/>
    <col min="7429" max="7429" width="5" style="47" bestFit="1" customWidth="1"/>
    <col min="7430" max="7430" width="13.7109375" style="47" customWidth="1"/>
    <col min="7431" max="7431" width="2.7109375" style="47" customWidth="1"/>
    <col min="7432" max="7432" width="6" style="47" bestFit="1" customWidth="1"/>
    <col min="7433" max="7433" width="13.7109375" style="47" customWidth="1"/>
    <col min="7434" max="7434" width="2.7109375" style="47" customWidth="1"/>
    <col min="7435" max="7435" width="6" style="47" bestFit="1" customWidth="1"/>
    <col min="7436" max="7436" width="13.7109375" style="47" customWidth="1"/>
    <col min="7437" max="7680" width="11.42578125" style="47"/>
    <col min="7681" max="7681" width="15.7109375" style="47" customWidth="1"/>
    <col min="7682" max="7682" width="3" style="47" bestFit="1" customWidth="1"/>
    <col min="7683" max="7683" width="13.7109375" style="47" customWidth="1"/>
    <col min="7684" max="7684" width="2.7109375" style="47" customWidth="1"/>
    <col min="7685" max="7685" width="5" style="47" bestFit="1" customWidth="1"/>
    <col min="7686" max="7686" width="13.7109375" style="47" customWidth="1"/>
    <col min="7687" max="7687" width="2.7109375" style="47" customWidth="1"/>
    <col min="7688" max="7688" width="6" style="47" bestFit="1" customWidth="1"/>
    <col min="7689" max="7689" width="13.7109375" style="47" customWidth="1"/>
    <col min="7690" max="7690" width="2.7109375" style="47" customWidth="1"/>
    <col min="7691" max="7691" width="6" style="47" bestFit="1" customWidth="1"/>
    <col min="7692" max="7692" width="13.7109375" style="47" customWidth="1"/>
    <col min="7693" max="7936" width="11.42578125" style="47"/>
    <col min="7937" max="7937" width="15.7109375" style="47" customWidth="1"/>
    <col min="7938" max="7938" width="3" style="47" bestFit="1" customWidth="1"/>
    <col min="7939" max="7939" width="13.7109375" style="47" customWidth="1"/>
    <col min="7940" max="7940" width="2.7109375" style="47" customWidth="1"/>
    <col min="7941" max="7941" width="5" style="47" bestFit="1" customWidth="1"/>
    <col min="7942" max="7942" width="13.7109375" style="47" customWidth="1"/>
    <col min="7943" max="7943" width="2.7109375" style="47" customWidth="1"/>
    <col min="7944" max="7944" width="6" style="47" bestFit="1" customWidth="1"/>
    <col min="7945" max="7945" width="13.7109375" style="47" customWidth="1"/>
    <col min="7946" max="7946" width="2.7109375" style="47" customWidth="1"/>
    <col min="7947" max="7947" width="6" style="47" bestFit="1" customWidth="1"/>
    <col min="7948" max="7948" width="13.7109375" style="47" customWidth="1"/>
    <col min="7949" max="8192" width="11.42578125" style="47"/>
    <col min="8193" max="8193" width="15.7109375" style="47" customWidth="1"/>
    <col min="8194" max="8194" width="3" style="47" bestFit="1" customWidth="1"/>
    <col min="8195" max="8195" width="13.7109375" style="47" customWidth="1"/>
    <col min="8196" max="8196" width="2.7109375" style="47" customWidth="1"/>
    <col min="8197" max="8197" width="5" style="47" bestFit="1" customWidth="1"/>
    <col min="8198" max="8198" width="13.7109375" style="47" customWidth="1"/>
    <col min="8199" max="8199" width="2.7109375" style="47" customWidth="1"/>
    <col min="8200" max="8200" width="6" style="47" bestFit="1" customWidth="1"/>
    <col min="8201" max="8201" width="13.7109375" style="47" customWidth="1"/>
    <col min="8202" max="8202" width="2.7109375" style="47" customWidth="1"/>
    <col min="8203" max="8203" width="6" style="47" bestFit="1" customWidth="1"/>
    <col min="8204" max="8204" width="13.7109375" style="47" customWidth="1"/>
    <col min="8205" max="8448" width="11.42578125" style="47"/>
    <col min="8449" max="8449" width="15.7109375" style="47" customWidth="1"/>
    <col min="8450" max="8450" width="3" style="47" bestFit="1" customWidth="1"/>
    <col min="8451" max="8451" width="13.7109375" style="47" customWidth="1"/>
    <col min="8452" max="8452" width="2.7109375" style="47" customWidth="1"/>
    <col min="8453" max="8453" width="5" style="47" bestFit="1" customWidth="1"/>
    <col min="8454" max="8454" width="13.7109375" style="47" customWidth="1"/>
    <col min="8455" max="8455" width="2.7109375" style="47" customWidth="1"/>
    <col min="8456" max="8456" width="6" style="47" bestFit="1" customWidth="1"/>
    <col min="8457" max="8457" width="13.7109375" style="47" customWidth="1"/>
    <col min="8458" max="8458" width="2.7109375" style="47" customWidth="1"/>
    <col min="8459" max="8459" width="6" style="47" bestFit="1" customWidth="1"/>
    <col min="8460" max="8460" width="13.7109375" style="47" customWidth="1"/>
    <col min="8461" max="8704" width="11.42578125" style="47"/>
    <col min="8705" max="8705" width="15.7109375" style="47" customWidth="1"/>
    <col min="8706" max="8706" width="3" style="47" bestFit="1" customWidth="1"/>
    <col min="8707" max="8707" width="13.7109375" style="47" customWidth="1"/>
    <col min="8708" max="8708" width="2.7109375" style="47" customWidth="1"/>
    <col min="8709" max="8709" width="5" style="47" bestFit="1" customWidth="1"/>
    <col min="8710" max="8710" width="13.7109375" style="47" customWidth="1"/>
    <col min="8711" max="8711" width="2.7109375" style="47" customWidth="1"/>
    <col min="8712" max="8712" width="6" style="47" bestFit="1" customWidth="1"/>
    <col min="8713" max="8713" width="13.7109375" style="47" customWidth="1"/>
    <col min="8714" max="8714" width="2.7109375" style="47" customWidth="1"/>
    <col min="8715" max="8715" width="6" style="47" bestFit="1" customWidth="1"/>
    <col min="8716" max="8716" width="13.7109375" style="47" customWidth="1"/>
    <col min="8717" max="8960" width="11.42578125" style="47"/>
    <col min="8961" max="8961" width="15.7109375" style="47" customWidth="1"/>
    <col min="8962" max="8962" width="3" style="47" bestFit="1" customWidth="1"/>
    <col min="8963" max="8963" width="13.7109375" style="47" customWidth="1"/>
    <col min="8964" max="8964" width="2.7109375" style="47" customWidth="1"/>
    <col min="8965" max="8965" width="5" style="47" bestFit="1" customWidth="1"/>
    <col min="8966" max="8966" width="13.7109375" style="47" customWidth="1"/>
    <col min="8967" max="8967" width="2.7109375" style="47" customWidth="1"/>
    <col min="8968" max="8968" width="6" style="47" bestFit="1" customWidth="1"/>
    <col min="8969" max="8969" width="13.7109375" style="47" customWidth="1"/>
    <col min="8970" max="8970" width="2.7109375" style="47" customWidth="1"/>
    <col min="8971" max="8971" width="6" style="47" bestFit="1" customWidth="1"/>
    <col min="8972" max="8972" width="13.7109375" style="47" customWidth="1"/>
    <col min="8973" max="9216" width="11.42578125" style="47"/>
    <col min="9217" max="9217" width="15.7109375" style="47" customWidth="1"/>
    <col min="9218" max="9218" width="3" style="47" bestFit="1" customWidth="1"/>
    <col min="9219" max="9219" width="13.7109375" style="47" customWidth="1"/>
    <col min="9220" max="9220" width="2.7109375" style="47" customWidth="1"/>
    <col min="9221" max="9221" width="5" style="47" bestFit="1" customWidth="1"/>
    <col min="9222" max="9222" width="13.7109375" style="47" customWidth="1"/>
    <col min="9223" max="9223" width="2.7109375" style="47" customWidth="1"/>
    <col min="9224" max="9224" width="6" style="47" bestFit="1" customWidth="1"/>
    <col min="9225" max="9225" width="13.7109375" style="47" customWidth="1"/>
    <col min="9226" max="9226" width="2.7109375" style="47" customWidth="1"/>
    <col min="9227" max="9227" width="6" style="47" bestFit="1" customWidth="1"/>
    <col min="9228" max="9228" width="13.7109375" style="47" customWidth="1"/>
    <col min="9229" max="9472" width="11.42578125" style="47"/>
    <col min="9473" max="9473" width="15.7109375" style="47" customWidth="1"/>
    <col min="9474" max="9474" width="3" style="47" bestFit="1" customWidth="1"/>
    <col min="9475" max="9475" width="13.7109375" style="47" customWidth="1"/>
    <col min="9476" max="9476" width="2.7109375" style="47" customWidth="1"/>
    <col min="9477" max="9477" width="5" style="47" bestFit="1" customWidth="1"/>
    <col min="9478" max="9478" width="13.7109375" style="47" customWidth="1"/>
    <col min="9479" max="9479" width="2.7109375" style="47" customWidth="1"/>
    <col min="9480" max="9480" width="6" style="47" bestFit="1" customWidth="1"/>
    <col min="9481" max="9481" width="13.7109375" style="47" customWidth="1"/>
    <col min="9482" max="9482" width="2.7109375" style="47" customWidth="1"/>
    <col min="9483" max="9483" width="6" style="47" bestFit="1" customWidth="1"/>
    <col min="9484" max="9484" width="13.7109375" style="47" customWidth="1"/>
    <col min="9485" max="9728" width="11.42578125" style="47"/>
    <col min="9729" max="9729" width="15.7109375" style="47" customWidth="1"/>
    <col min="9730" max="9730" width="3" style="47" bestFit="1" customWidth="1"/>
    <col min="9731" max="9731" width="13.7109375" style="47" customWidth="1"/>
    <col min="9732" max="9732" width="2.7109375" style="47" customWidth="1"/>
    <col min="9733" max="9733" width="5" style="47" bestFit="1" customWidth="1"/>
    <col min="9734" max="9734" width="13.7109375" style="47" customWidth="1"/>
    <col min="9735" max="9735" width="2.7109375" style="47" customWidth="1"/>
    <col min="9736" max="9736" width="6" style="47" bestFit="1" customWidth="1"/>
    <col min="9737" max="9737" width="13.7109375" style="47" customWidth="1"/>
    <col min="9738" max="9738" width="2.7109375" style="47" customWidth="1"/>
    <col min="9739" max="9739" width="6" style="47" bestFit="1" customWidth="1"/>
    <col min="9740" max="9740" width="13.7109375" style="47" customWidth="1"/>
    <col min="9741" max="9984" width="11.42578125" style="47"/>
    <col min="9985" max="9985" width="15.7109375" style="47" customWidth="1"/>
    <col min="9986" max="9986" width="3" style="47" bestFit="1" customWidth="1"/>
    <col min="9987" max="9987" width="13.7109375" style="47" customWidth="1"/>
    <col min="9988" max="9988" width="2.7109375" style="47" customWidth="1"/>
    <col min="9989" max="9989" width="5" style="47" bestFit="1" customWidth="1"/>
    <col min="9990" max="9990" width="13.7109375" style="47" customWidth="1"/>
    <col min="9991" max="9991" width="2.7109375" style="47" customWidth="1"/>
    <col min="9992" max="9992" width="6" style="47" bestFit="1" customWidth="1"/>
    <col min="9993" max="9993" width="13.7109375" style="47" customWidth="1"/>
    <col min="9994" max="9994" width="2.7109375" style="47" customWidth="1"/>
    <col min="9995" max="9995" width="6" style="47" bestFit="1" customWidth="1"/>
    <col min="9996" max="9996" width="13.7109375" style="47" customWidth="1"/>
    <col min="9997" max="10240" width="11.42578125" style="47"/>
    <col min="10241" max="10241" width="15.7109375" style="47" customWidth="1"/>
    <col min="10242" max="10242" width="3" style="47" bestFit="1" customWidth="1"/>
    <col min="10243" max="10243" width="13.7109375" style="47" customWidth="1"/>
    <col min="10244" max="10244" width="2.7109375" style="47" customWidth="1"/>
    <col min="10245" max="10245" width="5" style="47" bestFit="1" customWidth="1"/>
    <col min="10246" max="10246" width="13.7109375" style="47" customWidth="1"/>
    <col min="10247" max="10247" width="2.7109375" style="47" customWidth="1"/>
    <col min="10248" max="10248" width="6" style="47" bestFit="1" customWidth="1"/>
    <col min="10249" max="10249" width="13.7109375" style="47" customWidth="1"/>
    <col min="10250" max="10250" width="2.7109375" style="47" customWidth="1"/>
    <col min="10251" max="10251" width="6" style="47" bestFit="1" customWidth="1"/>
    <col min="10252" max="10252" width="13.7109375" style="47" customWidth="1"/>
    <col min="10253" max="10496" width="11.42578125" style="47"/>
    <col min="10497" max="10497" width="15.7109375" style="47" customWidth="1"/>
    <col min="10498" max="10498" width="3" style="47" bestFit="1" customWidth="1"/>
    <col min="10499" max="10499" width="13.7109375" style="47" customWidth="1"/>
    <col min="10500" max="10500" width="2.7109375" style="47" customWidth="1"/>
    <col min="10501" max="10501" width="5" style="47" bestFit="1" customWidth="1"/>
    <col min="10502" max="10502" width="13.7109375" style="47" customWidth="1"/>
    <col min="10503" max="10503" width="2.7109375" style="47" customWidth="1"/>
    <col min="10504" max="10504" width="6" style="47" bestFit="1" customWidth="1"/>
    <col min="10505" max="10505" width="13.7109375" style="47" customWidth="1"/>
    <col min="10506" max="10506" width="2.7109375" style="47" customWidth="1"/>
    <col min="10507" max="10507" width="6" style="47" bestFit="1" customWidth="1"/>
    <col min="10508" max="10508" width="13.7109375" style="47" customWidth="1"/>
    <col min="10509" max="10752" width="11.42578125" style="47"/>
    <col min="10753" max="10753" width="15.7109375" style="47" customWidth="1"/>
    <col min="10754" max="10754" width="3" style="47" bestFit="1" customWidth="1"/>
    <col min="10755" max="10755" width="13.7109375" style="47" customWidth="1"/>
    <col min="10756" max="10756" width="2.7109375" style="47" customWidth="1"/>
    <col min="10757" max="10757" width="5" style="47" bestFit="1" customWidth="1"/>
    <col min="10758" max="10758" width="13.7109375" style="47" customWidth="1"/>
    <col min="10759" max="10759" width="2.7109375" style="47" customWidth="1"/>
    <col min="10760" max="10760" width="6" style="47" bestFit="1" customWidth="1"/>
    <col min="10761" max="10761" width="13.7109375" style="47" customWidth="1"/>
    <col min="10762" max="10762" width="2.7109375" style="47" customWidth="1"/>
    <col min="10763" max="10763" width="6" style="47" bestFit="1" customWidth="1"/>
    <col min="10764" max="10764" width="13.7109375" style="47" customWidth="1"/>
    <col min="10765" max="11008" width="11.42578125" style="47"/>
    <col min="11009" max="11009" width="15.7109375" style="47" customWidth="1"/>
    <col min="11010" max="11010" width="3" style="47" bestFit="1" customWidth="1"/>
    <col min="11011" max="11011" width="13.7109375" style="47" customWidth="1"/>
    <col min="11012" max="11012" width="2.7109375" style="47" customWidth="1"/>
    <col min="11013" max="11013" width="5" style="47" bestFit="1" customWidth="1"/>
    <col min="11014" max="11014" width="13.7109375" style="47" customWidth="1"/>
    <col min="11015" max="11015" width="2.7109375" style="47" customWidth="1"/>
    <col min="11016" max="11016" width="6" style="47" bestFit="1" customWidth="1"/>
    <col min="11017" max="11017" width="13.7109375" style="47" customWidth="1"/>
    <col min="11018" max="11018" width="2.7109375" style="47" customWidth="1"/>
    <col min="11019" max="11019" width="6" style="47" bestFit="1" customWidth="1"/>
    <col min="11020" max="11020" width="13.7109375" style="47" customWidth="1"/>
    <col min="11021" max="11264" width="11.42578125" style="47"/>
    <col min="11265" max="11265" width="15.7109375" style="47" customWidth="1"/>
    <col min="11266" max="11266" width="3" style="47" bestFit="1" customWidth="1"/>
    <col min="11267" max="11267" width="13.7109375" style="47" customWidth="1"/>
    <col min="11268" max="11268" width="2.7109375" style="47" customWidth="1"/>
    <col min="11269" max="11269" width="5" style="47" bestFit="1" customWidth="1"/>
    <col min="11270" max="11270" width="13.7109375" style="47" customWidth="1"/>
    <col min="11271" max="11271" width="2.7109375" style="47" customWidth="1"/>
    <col min="11272" max="11272" width="6" style="47" bestFit="1" customWidth="1"/>
    <col min="11273" max="11273" width="13.7109375" style="47" customWidth="1"/>
    <col min="11274" max="11274" width="2.7109375" style="47" customWidth="1"/>
    <col min="11275" max="11275" width="6" style="47" bestFit="1" customWidth="1"/>
    <col min="11276" max="11276" width="13.7109375" style="47" customWidth="1"/>
    <col min="11277" max="11520" width="11.42578125" style="47"/>
    <col min="11521" max="11521" width="15.7109375" style="47" customWidth="1"/>
    <col min="11522" max="11522" width="3" style="47" bestFit="1" customWidth="1"/>
    <col min="11523" max="11523" width="13.7109375" style="47" customWidth="1"/>
    <col min="11524" max="11524" width="2.7109375" style="47" customWidth="1"/>
    <col min="11525" max="11525" width="5" style="47" bestFit="1" customWidth="1"/>
    <col min="11526" max="11526" width="13.7109375" style="47" customWidth="1"/>
    <col min="11527" max="11527" width="2.7109375" style="47" customWidth="1"/>
    <col min="11528" max="11528" width="6" style="47" bestFit="1" customWidth="1"/>
    <col min="11529" max="11529" width="13.7109375" style="47" customWidth="1"/>
    <col min="11530" max="11530" width="2.7109375" style="47" customWidth="1"/>
    <col min="11531" max="11531" width="6" style="47" bestFit="1" customWidth="1"/>
    <col min="11532" max="11532" width="13.7109375" style="47" customWidth="1"/>
    <col min="11533" max="11776" width="11.42578125" style="47"/>
    <col min="11777" max="11777" width="15.7109375" style="47" customWidth="1"/>
    <col min="11778" max="11778" width="3" style="47" bestFit="1" customWidth="1"/>
    <col min="11779" max="11779" width="13.7109375" style="47" customWidth="1"/>
    <col min="11780" max="11780" width="2.7109375" style="47" customWidth="1"/>
    <col min="11781" max="11781" width="5" style="47" bestFit="1" customWidth="1"/>
    <col min="11782" max="11782" width="13.7109375" style="47" customWidth="1"/>
    <col min="11783" max="11783" width="2.7109375" style="47" customWidth="1"/>
    <col min="11784" max="11784" width="6" style="47" bestFit="1" customWidth="1"/>
    <col min="11785" max="11785" width="13.7109375" style="47" customWidth="1"/>
    <col min="11786" max="11786" width="2.7109375" style="47" customWidth="1"/>
    <col min="11787" max="11787" width="6" style="47" bestFit="1" customWidth="1"/>
    <col min="11788" max="11788" width="13.7109375" style="47" customWidth="1"/>
    <col min="11789" max="12032" width="11.42578125" style="47"/>
    <col min="12033" max="12033" width="15.7109375" style="47" customWidth="1"/>
    <col min="12034" max="12034" width="3" style="47" bestFit="1" customWidth="1"/>
    <col min="12035" max="12035" width="13.7109375" style="47" customWidth="1"/>
    <col min="12036" max="12036" width="2.7109375" style="47" customWidth="1"/>
    <col min="12037" max="12037" width="5" style="47" bestFit="1" customWidth="1"/>
    <col min="12038" max="12038" width="13.7109375" style="47" customWidth="1"/>
    <col min="12039" max="12039" width="2.7109375" style="47" customWidth="1"/>
    <col min="12040" max="12040" width="6" style="47" bestFit="1" customWidth="1"/>
    <col min="12041" max="12041" width="13.7109375" style="47" customWidth="1"/>
    <col min="12042" max="12042" width="2.7109375" style="47" customWidth="1"/>
    <col min="12043" max="12043" width="6" style="47" bestFit="1" customWidth="1"/>
    <col min="12044" max="12044" width="13.7109375" style="47" customWidth="1"/>
    <col min="12045" max="12288" width="11.42578125" style="47"/>
    <col min="12289" max="12289" width="15.7109375" style="47" customWidth="1"/>
    <col min="12290" max="12290" width="3" style="47" bestFit="1" customWidth="1"/>
    <col min="12291" max="12291" width="13.7109375" style="47" customWidth="1"/>
    <col min="12292" max="12292" width="2.7109375" style="47" customWidth="1"/>
    <col min="12293" max="12293" width="5" style="47" bestFit="1" customWidth="1"/>
    <col min="12294" max="12294" width="13.7109375" style="47" customWidth="1"/>
    <col min="12295" max="12295" width="2.7109375" style="47" customWidth="1"/>
    <col min="12296" max="12296" width="6" style="47" bestFit="1" customWidth="1"/>
    <col min="12297" max="12297" width="13.7109375" style="47" customWidth="1"/>
    <col min="12298" max="12298" width="2.7109375" style="47" customWidth="1"/>
    <col min="12299" max="12299" width="6" style="47" bestFit="1" customWidth="1"/>
    <col min="12300" max="12300" width="13.7109375" style="47" customWidth="1"/>
    <col min="12301" max="12544" width="11.42578125" style="47"/>
    <col min="12545" max="12545" width="15.7109375" style="47" customWidth="1"/>
    <col min="12546" max="12546" width="3" style="47" bestFit="1" customWidth="1"/>
    <col min="12547" max="12547" width="13.7109375" style="47" customWidth="1"/>
    <col min="12548" max="12548" width="2.7109375" style="47" customWidth="1"/>
    <col min="12549" max="12549" width="5" style="47" bestFit="1" customWidth="1"/>
    <col min="12550" max="12550" width="13.7109375" style="47" customWidth="1"/>
    <col min="12551" max="12551" width="2.7109375" style="47" customWidth="1"/>
    <col min="12552" max="12552" width="6" style="47" bestFit="1" customWidth="1"/>
    <col min="12553" max="12553" width="13.7109375" style="47" customWidth="1"/>
    <col min="12554" max="12554" width="2.7109375" style="47" customWidth="1"/>
    <col min="12555" max="12555" width="6" style="47" bestFit="1" customWidth="1"/>
    <col min="12556" max="12556" width="13.7109375" style="47" customWidth="1"/>
    <col min="12557" max="12800" width="11.42578125" style="47"/>
    <col min="12801" max="12801" width="15.7109375" style="47" customWidth="1"/>
    <col min="12802" max="12802" width="3" style="47" bestFit="1" customWidth="1"/>
    <col min="12803" max="12803" width="13.7109375" style="47" customWidth="1"/>
    <col min="12804" max="12804" width="2.7109375" style="47" customWidth="1"/>
    <col min="12805" max="12805" width="5" style="47" bestFit="1" customWidth="1"/>
    <col min="12806" max="12806" width="13.7109375" style="47" customWidth="1"/>
    <col min="12807" max="12807" width="2.7109375" style="47" customWidth="1"/>
    <col min="12808" max="12808" width="6" style="47" bestFit="1" customWidth="1"/>
    <col min="12809" max="12809" width="13.7109375" style="47" customWidth="1"/>
    <col min="12810" max="12810" width="2.7109375" style="47" customWidth="1"/>
    <col min="12811" max="12811" width="6" style="47" bestFit="1" customWidth="1"/>
    <col min="12812" max="12812" width="13.7109375" style="47" customWidth="1"/>
    <col min="12813" max="13056" width="11.42578125" style="47"/>
    <col min="13057" max="13057" width="15.7109375" style="47" customWidth="1"/>
    <col min="13058" max="13058" width="3" style="47" bestFit="1" customWidth="1"/>
    <col min="13059" max="13059" width="13.7109375" style="47" customWidth="1"/>
    <col min="13060" max="13060" width="2.7109375" style="47" customWidth="1"/>
    <col min="13061" max="13061" width="5" style="47" bestFit="1" customWidth="1"/>
    <col min="13062" max="13062" width="13.7109375" style="47" customWidth="1"/>
    <col min="13063" max="13063" width="2.7109375" style="47" customWidth="1"/>
    <col min="13064" max="13064" width="6" style="47" bestFit="1" customWidth="1"/>
    <col min="13065" max="13065" width="13.7109375" style="47" customWidth="1"/>
    <col min="13066" max="13066" width="2.7109375" style="47" customWidth="1"/>
    <col min="13067" max="13067" width="6" style="47" bestFit="1" customWidth="1"/>
    <col min="13068" max="13068" width="13.7109375" style="47" customWidth="1"/>
    <col min="13069" max="13312" width="11.42578125" style="47"/>
    <col min="13313" max="13313" width="15.7109375" style="47" customWidth="1"/>
    <col min="13314" max="13314" width="3" style="47" bestFit="1" customWidth="1"/>
    <col min="13315" max="13315" width="13.7109375" style="47" customWidth="1"/>
    <col min="13316" max="13316" width="2.7109375" style="47" customWidth="1"/>
    <col min="13317" max="13317" width="5" style="47" bestFit="1" customWidth="1"/>
    <col min="13318" max="13318" width="13.7109375" style="47" customWidth="1"/>
    <col min="13319" max="13319" width="2.7109375" style="47" customWidth="1"/>
    <col min="13320" max="13320" width="6" style="47" bestFit="1" customWidth="1"/>
    <col min="13321" max="13321" width="13.7109375" style="47" customWidth="1"/>
    <col min="13322" max="13322" width="2.7109375" style="47" customWidth="1"/>
    <col min="13323" max="13323" width="6" style="47" bestFit="1" customWidth="1"/>
    <col min="13324" max="13324" width="13.7109375" style="47" customWidth="1"/>
    <col min="13325" max="13568" width="11.42578125" style="47"/>
    <col min="13569" max="13569" width="15.7109375" style="47" customWidth="1"/>
    <col min="13570" max="13570" width="3" style="47" bestFit="1" customWidth="1"/>
    <col min="13571" max="13571" width="13.7109375" style="47" customWidth="1"/>
    <col min="13572" max="13572" width="2.7109375" style="47" customWidth="1"/>
    <col min="13573" max="13573" width="5" style="47" bestFit="1" customWidth="1"/>
    <col min="13574" max="13574" width="13.7109375" style="47" customWidth="1"/>
    <col min="13575" max="13575" width="2.7109375" style="47" customWidth="1"/>
    <col min="13576" max="13576" width="6" style="47" bestFit="1" customWidth="1"/>
    <col min="13577" max="13577" width="13.7109375" style="47" customWidth="1"/>
    <col min="13578" max="13578" width="2.7109375" style="47" customWidth="1"/>
    <col min="13579" max="13579" width="6" style="47" bestFit="1" customWidth="1"/>
    <col min="13580" max="13580" width="13.7109375" style="47" customWidth="1"/>
    <col min="13581" max="13824" width="11.42578125" style="47"/>
    <col min="13825" max="13825" width="15.7109375" style="47" customWidth="1"/>
    <col min="13826" max="13826" width="3" style="47" bestFit="1" customWidth="1"/>
    <col min="13827" max="13827" width="13.7109375" style="47" customWidth="1"/>
    <col min="13828" max="13828" width="2.7109375" style="47" customWidth="1"/>
    <col min="13829" max="13829" width="5" style="47" bestFit="1" customWidth="1"/>
    <col min="13830" max="13830" width="13.7109375" style="47" customWidth="1"/>
    <col min="13831" max="13831" width="2.7109375" style="47" customWidth="1"/>
    <col min="13832" max="13832" width="6" style="47" bestFit="1" customWidth="1"/>
    <col min="13833" max="13833" width="13.7109375" style="47" customWidth="1"/>
    <col min="13834" max="13834" width="2.7109375" style="47" customWidth="1"/>
    <col min="13835" max="13835" width="6" style="47" bestFit="1" customWidth="1"/>
    <col min="13836" max="13836" width="13.7109375" style="47" customWidth="1"/>
    <col min="13837" max="14080" width="11.42578125" style="47"/>
    <col min="14081" max="14081" width="15.7109375" style="47" customWidth="1"/>
    <col min="14082" max="14082" width="3" style="47" bestFit="1" customWidth="1"/>
    <col min="14083" max="14083" width="13.7109375" style="47" customWidth="1"/>
    <col min="14084" max="14084" width="2.7109375" style="47" customWidth="1"/>
    <col min="14085" max="14085" width="5" style="47" bestFit="1" customWidth="1"/>
    <col min="14086" max="14086" width="13.7109375" style="47" customWidth="1"/>
    <col min="14087" max="14087" width="2.7109375" style="47" customWidth="1"/>
    <col min="14088" max="14088" width="6" style="47" bestFit="1" customWidth="1"/>
    <col min="14089" max="14089" width="13.7109375" style="47" customWidth="1"/>
    <col min="14090" max="14090" width="2.7109375" style="47" customWidth="1"/>
    <col min="14091" max="14091" width="6" style="47" bestFit="1" customWidth="1"/>
    <col min="14092" max="14092" width="13.7109375" style="47" customWidth="1"/>
    <col min="14093" max="14336" width="11.42578125" style="47"/>
    <col min="14337" max="14337" width="15.7109375" style="47" customWidth="1"/>
    <col min="14338" max="14338" width="3" style="47" bestFit="1" customWidth="1"/>
    <col min="14339" max="14339" width="13.7109375" style="47" customWidth="1"/>
    <col min="14340" max="14340" width="2.7109375" style="47" customWidth="1"/>
    <col min="14341" max="14341" width="5" style="47" bestFit="1" customWidth="1"/>
    <col min="14342" max="14342" width="13.7109375" style="47" customWidth="1"/>
    <col min="14343" max="14343" width="2.7109375" style="47" customWidth="1"/>
    <col min="14344" max="14344" width="6" style="47" bestFit="1" customWidth="1"/>
    <col min="14345" max="14345" width="13.7109375" style="47" customWidth="1"/>
    <col min="14346" max="14346" width="2.7109375" style="47" customWidth="1"/>
    <col min="14347" max="14347" width="6" style="47" bestFit="1" customWidth="1"/>
    <col min="14348" max="14348" width="13.7109375" style="47" customWidth="1"/>
    <col min="14349" max="14592" width="11.42578125" style="47"/>
    <col min="14593" max="14593" width="15.7109375" style="47" customWidth="1"/>
    <col min="14594" max="14594" width="3" style="47" bestFit="1" customWidth="1"/>
    <col min="14595" max="14595" width="13.7109375" style="47" customWidth="1"/>
    <col min="14596" max="14596" width="2.7109375" style="47" customWidth="1"/>
    <col min="14597" max="14597" width="5" style="47" bestFit="1" customWidth="1"/>
    <col min="14598" max="14598" width="13.7109375" style="47" customWidth="1"/>
    <col min="14599" max="14599" width="2.7109375" style="47" customWidth="1"/>
    <col min="14600" max="14600" width="6" style="47" bestFit="1" customWidth="1"/>
    <col min="14601" max="14601" width="13.7109375" style="47" customWidth="1"/>
    <col min="14602" max="14602" width="2.7109375" style="47" customWidth="1"/>
    <col min="14603" max="14603" width="6" style="47" bestFit="1" customWidth="1"/>
    <col min="14604" max="14604" width="13.7109375" style="47" customWidth="1"/>
    <col min="14605" max="14848" width="11.42578125" style="47"/>
    <col min="14849" max="14849" width="15.7109375" style="47" customWidth="1"/>
    <col min="14850" max="14850" width="3" style="47" bestFit="1" customWidth="1"/>
    <col min="14851" max="14851" width="13.7109375" style="47" customWidth="1"/>
    <col min="14852" max="14852" width="2.7109375" style="47" customWidth="1"/>
    <col min="14853" max="14853" width="5" style="47" bestFit="1" customWidth="1"/>
    <col min="14854" max="14854" width="13.7109375" style="47" customWidth="1"/>
    <col min="14855" max="14855" width="2.7109375" style="47" customWidth="1"/>
    <col min="14856" max="14856" width="6" style="47" bestFit="1" customWidth="1"/>
    <col min="14857" max="14857" width="13.7109375" style="47" customWidth="1"/>
    <col min="14858" max="14858" width="2.7109375" style="47" customWidth="1"/>
    <col min="14859" max="14859" width="6" style="47" bestFit="1" customWidth="1"/>
    <col min="14860" max="14860" width="13.7109375" style="47" customWidth="1"/>
    <col min="14861" max="15104" width="11.42578125" style="47"/>
    <col min="15105" max="15105" width="15.7109375" style="47" customWidth="1"/>
    <col min="15106" max="15106" width="3" style="47" bestFit="1" customWidth="1"/>
    <col min="15107" max="15107" width="13.7109375" style="47" customWidth="1"/>
    <col min="15108" max="15108" width="2.7109375" style="47" customWidth="1"/>
    <col min="15109" max="15109" width="5" style="47" bestFit="1" customWidth="1"/>
    <col min="15110" max="15110" width="13.7109375" style="47" customWidth="1"/>
    <col min="15111" max="15111" width="2.7109375" style="47" customWidth="1"/>
    <col min="15112" max="15112" width="6" style="47" bestFit="1" customWidth="1"/>
    <col min="15113" max="15113" width="13.7109375" style="47" customWidth="1"/>
    <col min="15114" max="15114" width="2.7109375" style="47" customWidth="1"/>
    <col min="15115" max="15115" width="6" style="47" bestFit="1" customWidth="1"/>
    <col min="15116" max="15116" width="13.7109375" style="47" customWidth="1"/>
    <col min="15117" max="15360" width="11.42578125" style="47"/>
    <col min="15361" max="15361" width="15.7109375" style="47" customWidth="1"/>
    <col min="15362" max="15362" width="3" style="47" bestFit="1" customWidth="1"/>
    <col min="15363" max="15363" width="13.7109375" style="47" customWidth="1"/>
    <col min="15364" max="15364" width="2.7109375" style="47" customWidth="1"/>
    <col min="15365" max="15365" width="5" style="47" bestFit="1" customWidth="1"/>
    <col min="15366" max="15366" width="13.7109375" style="47" customWidth="1"/>
    <col min="15367" max="15367" width="2.7109375" style="47" customWidth="1"/>
    <col min="15368" max="15368" width="6" style="47" bestFit="1" customWidth="1"/>
    <col min="15369" max="15369" width="13.7109375" style="47" customWidth="1"/>
    <col min="15370" max="15370" width="2.7109375" style="47" customWidth="1"/>
    <col min="15371" max="15371" width="6" style="47" bestFit="1" customWidth="1"/>
    <col min="15372" max="15372" width="13.7109375" style="47" customWidth="1"/>
    <col min="15373" max="15616" width="11.42578125" style="47"/>
    <col min="15617" max="15617" width="15.7109375" style="47" customWidth="1"/>
    <col min="15618" max="15618" width="3" style="47" bestFit="1" customWidth="1"/>
    <col min="15619" max="15619" width="13.7109375" style="47" customWidth="1"/>
    <col min="15620" max="15620" width="2.7109375" style="47" customWidth="1"/>
    <col min="15621" max="15621" width="5" style="47" bestFit="1" customWidth="1"/>
    <col min="15622" max="15622" width="13.7109375" style="47" customWidth="1"/>
    <col min="15623" max="15623" width="2.7109375" style="47" customWidth="1"/>
    <col min="15624" max="15624" width="6" style="47" bestFit="1" customWidth="1"/>
    <col min="15625" max="15625" width="13.7109375" style="47" customWidth="1"/>
    <col min="15626" max="15626" width="2.7109375" style="47" customWidth="1"/>
    <col min="15627" max="15627" width="6" style="47" bestFit="1" customWidth="1"/>
    <col min="15628" max="15628" width="13.7109375" style="47" customWidth="1"/>
    <col min="15629" max="15872" width="11.42578125" style="47"/>
    <col min="15873" max="15873" width="15.7109375" style="47" customWidth="1"/>
    <col min="15874" max="15874" width="3" style="47" bestFit="1" customWidth="1"/>
    <col min="15875" max="15875" width="13.7109375" style="47" customWidth="1"/>
    <col min="15876" max="15876" width="2.7109375" style="47" customWidth="1"/>
    <col min="15877" max="15877" width="5" style="47" bestFit="1" customWidth="1"/>
    <col min="15878" max="15878" width="13.7109375" style="47" customWidth="1"/>
    <col min="15879" max="15879" width="2.7109375" style="47" customWidth="1"/>
    <col min="15880" max="15880" width="6" style="47" bestFit="1" customWidth="1"/>
    <col min="15881" max="15881" width="13.7109375" style="47" customWidth="1"/>
    <col min="15882" max="15882" width="2.7109375" style="47" customWidth="1"/>
    <col min="15883" max="15883" width="6" style="47" bestFit="1" customWidth="1"/>
    <col min="15884" max="15884" width="13.7109375" style="47" customWidth="1"/>
    <col min="15885" max="16128" width="11.42578125" style="47"/>
    <col min="16129" max="16129" width="15.7109375" style="47" customWidth="1"/>
    <col min="16130" max="16130" width="3" style="47" bestFit="1" customWidth="1"/>
    <col min="16131" max="16131" width="13.7109375" style="47" customWidth="1"/>
    <col min="16132" max="16132" width="2.7109375" style="47" customWidth="1"/>
    <col min="16133" max="16133" width="5" style="47" bestFit="1" customWidth="1"/>
    <col min="16134" max="16134" width="13.7109375" style="47" customWidth="1"/>
    <col min="16135" max="16135" width="2.7109375" style="47" customWidth="1"/>
    <col min="16136" max="16136" width="6" style="47" bestFit="1" customWidth="1"/>
    <col min="16137" max="16137" width="13.7109375" style="47" customWidth="1"/>
    <col min="16138" max="16138" width="2.7109375" style="47" customWidth="1"/>
    <col min="16139" max="16139" width="6" style="47" bestFit="1" customWidth="1"/>
    <col min="16140" max="16140" width="13.7109375" style="47" customWidth="1"/>
    <col min="16141" max="16384" width="11.42578125" style="47"/>
  </cols>
  <sheetData>
    <row r="1" spans="1:12" ht="15.6" x14ac:dyDescent="0.3">
      <c r="A1" s="223" t="s">
        <v>389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s="171" customFormat="1" ht="15.75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4.45" x14ac:dyDescent="0.3">
      <c r="A3" s="218" t="s">
        <v>443</v>
      </c>
      <c r="B3" s="218"/>
      <c r="C3" s="218"/>
      <c r="D3" s="220"/>
      <c r="E3" s="220"/>
      <c r="F3" s="220"/>
      <c r="G3" s="220"/>
      <c r="H3" s="220"/>
      <c r="I3" s="220"/>
      <c r="J3" s="220"/>
      <c r="K3" s="220"/>
      <c r="L3" s="220"/>
    </row>
    <row r="4" spans="1:12" ht="13.15" x14ac:dyDescent="0.25">
      <c r="A4" s="76"/>
      <c r="B4" s="234" t="s">
        <v>3</v>
      </c>
      <c r="C4" s="234"/>
      <c r="D4" s="234" t="s">
        <v>8</v>
      </c>
      <c r="E4" s="234"/>
      <c r="F4" s="234"/>
      <c r="G4" s="234" t="s">
        <v>10</v>
      </c>
      <c r="H4" s="234"/>
      <c r="I4" s="234"/>
      <c r="J4" s="234" t="s">
        <v>390</v>
      </c>
      <c r="K4" s="234"/>
      <c r="L4" s="234"/>
    </row>
    <row r="5" spans="1:12" ht="13.15" x14ac:dyDescent="0.25">
      <c r="A5" s="50" t="s">
        <v>367</v>
      </c>
      <c r="B5" s="235"/>
      <c r="C5" s="235"/>
      <c r="D5" s="235" t="s">
        <v>379</v>
      </c>
      <c r="E5" s="235"/>
      <c r="F5" s="51"/>
      <c r="G5" s="235" t="s">
        <v>380</v>
      </c>
      <c r="H5" s="235"/>
      <c r="I5" s="51"/>
      <c r="J5" s="235" t="s">
        <v>381</v>
      </c>
      <c r="K5" s="235"/>
      <c r="L5" s="51"/>
    </row>
    <row r="6" spans="1:12" ht="12.75" customHeight="1" x14ac:dyDescent="0.25">
      <c r="A6" s="195">
        <v>1980</v>
      </c>
      <c r="B6" s="78">
        <v>3297</v>
      </c>
      <c r="C6" s="54">
        <v>1</v>
      </c>
      <c r="D6" s="67">
        <v>13</v>
      </c>
      <c r="E6" s="77">
        <f t="shared" ref="E6:E35" si="0">D6/B6</f>
        <v>3.9429784652714591E-3</v>
      </c>
      <c r="F6" s="77"/>
      <c r="G6" s="67">
        <v>2781</v>
      </c>
      <c r="H6" s="77">
        <f t="shared" ref="H6:H35" si="1">G6/B6</f>
        <v>0.8434940855323021</v>
      </c>
      <c r="I6" s="77"/>
      <c r="J6" s="67">
        <v>503</v>
      </c>
      <c r="K6" s="191">
        <f t="shared" ref="K6:K35" si="2">J6/B6</f>
        <v>0.15256293600242646</v>
      </c>
      <c r="L6" s="192"/>
    </row>
    <row r="7" spans="1:12" ht="12.75" customHeight="1" x14ac:dyDescent="0.25">
      <c r="A7" s="66">
        <v>1981</v>
      </c>
      <c r="B7" s="78">
        <v>3816</v>
      </c>
      <c r="C7" s="54">
        <v>1</v>
      </c>
      <c r="D7" s="67">
        <v>15</v>
      </c>
      <c r="E7" s="77">
        <f t="shared" si="0"/>
        <v>3.9308176100628931E-3</v>
      </c>
      <c r="F7" s="77"/>
      <c r="G7" s="67">
        <v>3216</v>
      </c>
      <c r="H7" s="77">
        <f t="shared" si="1"/>
        <v>0.84276729559748431</v>
      </c>
      <c r="I7" s="77"/>
      <c r="J7" s="67">
        <v>585</v>
      </c>
      <c r="K7" s="77">
        <f t="shared" si="2"/>
        <v>0.15330188679245282</v>
      </c>
      <c r="L7" s="193"/>
    </row>
    <row r="8" spans="1:12" ht="12.75" customHeight="1" x14ac:dyDescent="0.25">
      <c r="A8" s="66">
        <v>1982</v>
      </c>
      <c r="B8" s="78">
        <v>3910</v>
      </c>
      <c r="C8" s="54">
        <v>1</v>
      </c>
      <c r="D8" s="67">
        <v>13</v>
      </c>
      <c r="E8" s="77">
        <f t="shared" si="0"/>
        <v>3.3248081841432226E-3</v>
      </c>
      <c r="F8" s="77"/>
      <c r="G8" s="67">
        <v>3231</v>
      </c>
      <c r="H8" s="77">
        <f t="shared" si="1"/>
        <v>0.8263427109974425</v>
      </c>
      <c r="I8" s="77"/>
      <c r="J8" s="67">
        <v>666</v>
      </c>
      <c r="K8" s="77">
        <f t="shared" si="2"/>
        <v>0.17033248081841432</v>
      </c>
      <c r="L8" s="193"/>
    </row>
    <row r="9" spans="1:12" ht="12.75" customHeight="1" x14ac:dyDescent="0.25">
      <c r="A9" s="66">
        <v>1983</v>
      </c>
      <c r="B9" s="78">
        <v>3726</v>
      </c>
      <c r="C9" s="54">
        <v>1</v>
      </c>
      <c r="D9" s="67">
        <v>12</v>
      </c>
      <c r="E9" s="77">
        <f t="shared" si="0"/>
        <v>3.2206119162640902E-3</v>
      </c>
      <c r="F9" s="77"/>
      <c r="G9" s="67">
        <v>2985</v>
      </c>
      <c r="H9" s="77">
        <f t="shared" si="1"/>
        <v>0.80112721417069244</v>
      </c>
      <c r="I9" s="77"/>
      <c r="J9" s="67">
        <v>729</v>
      </c>
      <c r="K9" s="77">
        <f t="shared" si="2"/>
        <v>0.19565217391304349</v>
      </c>
      <c r="L9" s="193"/>
    </row>
    <row r="10" spans="1:12" ht="12.75" customHeight="1" x14ac:dyDescent="0.25">
      <c r="A10" s="66">
        <v>1984</v>
      </c>
      <c r="B10" s="78">
        <v>3967</v>
      </c>
      <c r="C10" s="54">
        <v>1</v>
      </c>
      <c r="D10" s="67">
        <v>13</v>
      </c>
      <c r="E10" s="77">
        <f t="shared" si="0"/>
        <v>3.2770355432316612E-3</v>
      </c>
      <c r="F10" s="77"/>
      <c r="G10" s="67">
        <v>3141</v>
      </c>
      <c r="H10" s="77">
        <f t="shared" si="1"/>
        <v>0.79178220317620363</v>
      </c>
      <c r="I10" s="77"/>
      <c r="J10" s="67">
        <v>813</v>
      </c>
      <c r="K10" s="77">
        <f t="shared" si="2"/>
        <v>0.20494076128056465</v>
      </c>
      <c r="L10" s="193"/>
    </row>
    <row r="11" spans="1:12" ht="12.75" customHeight="1" x14ac:dyDescent="0.25">
      <c r="A11" s="66">
        <v>1985</v>
      </c>
      <c r="B11" s="78">
        <v>4290</v>
      </c>
      <c r="C11" s="54">
        <v>1</v>
      </c>
      <c r="D11" s="67">
        <v>13</v>
      </c>
      <c r="E11" s="77">
        <f t="shared" si="0"/>
        <v>3.0303030303030303E-3</v>
      </c>
      <c r="F11" s="77"/>
      <c r="G11" s="67">
        <v>3354</v>
      </c>
      <c r="H11" s="77">
        <f t="shared" si="1"/>
        <v>0.78181818181818186</v>
      </c>
      <c r="I11" s="77"/>
      <c r="J11" s="67">
        <v>923</v>
      </c>
      <c r="K11" s="77">
        <f t="shared" si="2"/>
        <v>0.21515151515151515</v>
      </c>
      <c r="L11" s="193"/>
    </row>
    <row r="12" spans="1:12" ht="12.75" customHeight="1" x14ac:dyDescent="0.25">
      <c r="A12" s="66">
        <v>1986</v>
      </c>
      <c r="B12" s="78">
        <v>4909</v>
      </c>
      <c r="C12" s="54">
        <v>1</v>
      </c>
      <c r="D12" s="67">
        <v>8</v>
      </c>
      <c r="E12" s="77">
        <f t="shared" si="0"/>
        <v>1.6296598085149725E-3</v>
      </c>
      <c r="F12" s="77"/>
      <c r="G12" s="67">
        <v>3741</v>
      </c>
      <c r="H12" s="77">
        <f t="shared" si="1"/>
        <v>0.76206966795681397</v>
      </c>
      <c r="I12" s="77"/>
      <c r="J12" s="67">
        <v>1160</v>
      </c>
      <c r="K12" s="77">
        <f t="shared" si="2"/>
        <v>0.23630067223467102</v>
      </c>
      <c r="L12" s="193"/>
    </row>
    <row r="13" spans="1:12" ht="12.75" customHeight="1" x14ac:dyDescent="0.25">
      <c r="A13" s="66">
        <v>1987</v>
      </c>
      <c r="B13" s="78">
        <v>5687</v>
      </c>
      <c r="C13" s="54">
        <v>1</v>
      </c>
      <c r="D13" s="67">
        <v>16</v>
      </c>
      <c r="E13" s="77">
        <f t="shared" si="0"/>
        <v>2.8134341480569721E-3</v>
      </c>
      <c r="F13" s="77"/>
      <c r="G13" s="67">
        <v>4130</v>
      </c>
      <c r="H13" s="77">
        <f t="shared" si="1"/>
        <v>0.72621768946720588</v>
      </c>
      <c r="I13" s="77"/>
      <c r="J13" s="67">
        <v>1541</v>
      </c>
      <c r="K13" s="77">
        <f t="shared" si="2"/>
        <v>0.2709688763847371</v>
      </c>
      <c r="L13" s="193"/>
    </row>
    <row r="14" spans="1:12" ht="12.75" customHeight="1" x14ac:dyDescent="0.25">
      <c r="A14" s="66">
        <v>1988</v>
      </c>
      <c r="B14" s="78">
        <v>5917</v>
      </c>
      <c r="C14" s="54">
        <v>1</v>
      </c>
      <c r="D14" s="67">
        <v>20</v>
      </c>
      <c r="E14" s="77">
        <f t="shared" si="0"/>
        <v>3.3800912624640865E-3</v>
      </c>
      <c r="F14" s="77"/>
      <c r="G14" s="67">
        <v>4248</v>
      </c>
      <c r="H14" s="77">
        <f t="shared" si="1"/>
        <v>0.71793138414737201</v>
      </c>
      <c r="I14" s="77"/>
      <c r="J14" s="67">
        <v>1649</v>
      </c>
      <c r="K14" s="77">
        <f t="shared" si="2"/>
        <v>0.27868852459016391</v>
      </c>
      <c r="L14" s="193"/>
    </row>
    <row r="15" spans="1:12" ht="12.75" customHeight="1" x14ac:dyDescent="0.25">
      <c r="A15" s="66">
        <v>1989</v>
      </c>
      <c r="B15" s="78">
        <v>6482</v>
      </c>
      <c r="C15" s="54">
        <v>1</v>
      </c>
      <c r="D15" s="67">
        <v>19</v>
      </c>
      <c r="E15" s="77">
        <f t="shared" si="0"/>
        <v>2.9311940759024994E-3</v>
      </c>
      <c r="F15" s="77"/>
      <c r="G15" s="67">
        <v>4685</v>
      </c>
      <c r="H15" s="77">
        <f t="shared" si="1"/>
        <v>0.7227707497685899</v>
      </c>
      <c r="I15" s="77"/>
      <c r="J15" s="67">
        <v>1778</v>
      </c>
      <c r="K15" s="77">
        <f t="shared" si="2"/>
        <v>0.27429805615550756</v>
      </c>
      <c r="L15" s="193"/>
    </row>
    <row r="16" spans="1:12" ht="12.75" customHeight="1" x14ac:dyDescent="0.25">
      <c r="A16" s="66">
        <v>1990</v>
      </c>
      <c r="B16" s="78">
        <v>6885</v>
      </c>
      <c r="C16" s="54">
        <v>1</v>
      </c>
      <c r="D16" s="67">
        <v>16</v>
      </c>
      <c r="E16" s="77">
        <f t="shared" si="0"/>
        <v>2.3238925199709514E-3</v>
      </c>
      <c r="F16" s="77"/>
      <c r="G16" s="67">
        <v>4962</v>
      </c>
      <c r="H16" s="77">
        <f t="shared" si="1"/>
        <v>0.72069716775599124</v>
      </c>
      <c r="I16" s="77"/>
      <c r="J16" s="67">
        <v>1907</v>
      </c>
      <c r="K16" s="77">
        <f t="shared" si="2"/>
        <v>0.27697893972403775</v>
      </c>
      <c r="L16" s="193"/>
    </row>
    <row r="17" spans="1:12" ht="12.75" customHeight="1" x14ac:dyDescent="0.25">
      <c r="A17" s="66">
        <v>1991</v>
      </c>
      <c r="B17" s="78">
        <v>6743</v>
      </c>
      <c r="C17" s="54">
        <v>1</v>
      </c>
      <c r="D17" s="67">
        <v>14</v>
      </c>
      <c r="E17" s="77">
        <f t="shared" si="0"/>
        <v>2.0762271985763012E-3</v>
      </c>
      <c r="F17" s="77"/>
      <c r="G17" s="67">
        <v>4612</v>
      </c>
      <c r="H17" s="77">
        <f t="shared" si="1"/>
        <v>0.68396855998813588</v>
      </c>
      <c r="I17" s="77"/>
      <c r="J17" s="67">
        <v>2117</v>
      </c>
      <c r="K17" s="77">
        <f t="shared" si="2"/>
        <v>0.31395521281328787</v>
      </c>
      <c r="L17" s="193"/>
    </row>
    <row r="18" spans="1:12" ht="12.75" customHeight="1" x14ac:dyDescent="0.25">
      <c r="A18" s="66">
        <v>1992</v>
      </c>
      <c r="B18" s="78">
        <v>6476</v>
      </c>
      <c r="C18" s="54">
        <v>1</v>
      </c>
      <c r="D18" s="67">
        <v>11</v>
      </c>
      <c r="E18" s="77">
        <f t="shared" si="0"/>
        <v>1.6985793699814701E-3</v>
      </c>
      <c r="F18" s="77"/>
      <c r="G18" s="67">
        <v>4426</v>
      </c>
      <c r="H18" s="77">
        <f t="shared" si="1"/>
        <v>0.68344657195799874</v>
      </c>
      <c r="I18" s="77"/>
      <c r="J18" s="67">
        <v>2039</v>
      </c>
      <c r="K18" s="77">
        <f t="shared" si="2"/>
        <v>0.31485484867201974</v>
      </c>
      <c r="L18" s="193"/>
    </row>
    <row r="19" spans="1:12" ht="12.75" customHeight="1" x14ac:dyDescent="0.25">
      <c r="A19" s="66">
        <v>1993</v>
      </c>
      <c r="B19" s="78">
        <v>6936</v>
      </c>
      <c r="C19" s="54">
        <v>1</v>
      </c>
      <c r="D19" s="67">
        <v>18</v>
      </c>
      <c r="E19" s="77">
        <f t="shared" si="0"/>
        <v>2.5951557093425604E-3</v>
      </c>
      <c r="F19" s="77"/>
      <c r="G19" s="67">
        <v>4282</v>
      </c>
      <c r="H19" s="77">
        <f t="shared" si="1"/>
        <v>0.61735870818915806</v>
      </c>
      <c r="I19" s="77"/>
      <c r="J19" s="67">
        <v>2636</v>
      </c>
      <c r="K19" s="77">
        <f t="shared" si="2"/>
        <v>0.3800461361014994</v>
      </c>
      <c r="L19" s="193"/>
    </row>
    <row r="20" spans="1:12" ht="12.75" customHeight="1" x14ac:dyDescent="0.25">
      <c r="A20" s="66">
        <v>1994</v>
      </c>
      <c r="B20" s="78">
        <v>7334</v>
      </c>
      <c r="C20" s="54">
        <v>1</v>
      </c>
      <c r="D20" s="67">
        <v>26</v>
      </c>
      <c r="E20" s="77">
        <f t="shared" si="0"/>
        <v>3.5451322607035723E-3</v>
      </c>
      <c r="F20" s="77"/>
      <c r="G20" s="67">
        <v>4406</v>
      </c>
      <c r="H20" s="77">
        <f t="shared" si="1"/>
        <v>0.60076356694845923</v>
      </c>
      <c r="I20" s="77"/>
      <c r="J20" s="67">
        <v>2902</v>
      </c>
      <c r="K20" s="77">
        <f t="shared" si="2"/>
        <v>0.3956913007908372</v>
      </c>
      <c r="L20" s="193"/>
    </row>
    <row r="21" spans="1:12" ht="12.75" customHeight="1" x14ac:dyDescent="0.25">
      <c r="A21" s="66">
        <v>1995</v>
      </c>
      <c r="B21" s="78">
        <v>7526</v>
      </c>
      <c r="C21" s="54">
        <v>1</v>
      </c>
      <c r="D21" s="67">
        <v>32</v>
      </c>
      <c r="E21" s="77">
        <f t="shared" si="0"/>
        <v>4.2519266542652137E-3</v>
      </c>
      <c r="F21" s="77"/>
      <c r="G21" s="67">
        <v>4412</v>
      </c>
      <c r="H21" s="77">
        <f t="shared" si="1"/>
        <v>0.58623438745681633</v>
      </c>
      <c r="I21" s="77"/>
      <c r="J21" s="67">
        <v>3082</v>
      </c>
      <c r="K21" s="77">
        <f t="shared" si="2"/>
        <v>0.4095136858889184</v>
      </c>
      <c r="L21" s="193"/>
    </row>
    <row r="22" spans="1:12" ht="12.75" customHeight="1" x14ac:dyDescent="0.25">
      <c r="A22" s="66">
        <v>1996</v>
      </c>
      <c r="B22" s="78">
        <v>7863</v>
      </c>
      <c r="C22" s="54">
        <v>1</v>
      </c>
      <c r="D22" s="67">
        <v>34</v>
      </c>
      <c r="E22" s="77">
        <f t="shared" si="0"/>
        <v>4.3240493450337021E-3</v>
      </c>
      <c r="F22" s="77"/>
      <c r="G22" s="67">
        <v>4591</v>
      </c>
      <c r="H22" s="77">
        <f t="shared" si="1"/>
        <v>0.58387383950146254</v>
      </c>
      <c r="I22" s="77"/>
      <c r="J22" s="67">
        <v>3238</v>
      </c>
      <c r="K22" s="77">
        <f t="shared" si="2"/>
        <v>0.41180211115350374</v>
      </c>
      <c r="L22" s="193"/>
    </row>
    <row r="23" spans="1:12" ht="12.75" customHeight="1" x14ac:dyDescent="0.25">
      <c r="A23" s="66">
        <v>1997</v>
      </c>
      <c r="B23" s="78">
        <v>8388</v>
      </c>
      <c r="C23" s="54">
        <v>1</v>
      </c>
      <c r="D23" s="67">
        <v>16</v>
      </c>
      <c r="E23" s="77">
        <f t="shared" si="0"/>
        <v>1.9074868860276585E-3</v>
      </c>
      <c r="F23" s="77"/>
      <c r="G23" s="67">
        <v>4878</v>
      </c>
      <c r="H23" s="77">
        <f t="shared" si="1"/>
        <v>0.58154506437768239</v>
      </c>
      <c r="I23" s="77"/>
      <c r="J23" s="67">
        <v>3494</v>
      </c>
      <c r="K23" s="77">
        <f t="shared" si="2"/>
        <v>0.41654744873628996</v>
      </c>
      <c r="L23" s="193"/>
    </row>
    <row r="24" spans="1:12" ht="12.75" customHeight="1" x14ac:dyDescent="0.25">
      <c r="A24" s="66">
        <v>1998</v>
      </c>
      <c r="B24" s="78">
        <v>8928</v>
      </c>
      <c r="C24" s="54">
        <v>1</v>
      </c>
      <c r="D24" s="67">
        <v>21</v>
      </c>
      <c r="E24" s="77">
        <f t="shared" si="0"/>
        <v>2.3521505376344087E-3</v>
      </c>
      <c r="F24" s="77"/>
      <c r="G24" s="67">
        <v>5308</v>
      </c>
      <c r="H24" s="77">
        <f t="shared" si="1"/>
        <v>0.59453405017921146</v>
      </c>
      <c r="I24" s="77"/>
      <c r="J24" s="67">
        <v>3599</v>
      </c>
      <c r="K24" s="77">
        <f t="shared" si="2"/>
        <v>0.40311379928315411</v>
      </c>
      <c r="L24" s="193"/>
    </row>
    <row r="25" spans="1:12" ht="12.75" customHeight="1" x14ac:dyDescent="0.25">
      <c r="A25" s="66">
        <v>1999</v>
      </c>
      <c r="B25" s="78">
        <f t="shared" ref="B25:B35" si="3">D25+G25+J25</f>
        <v>9741</v>
      </c>
      <c r="C25" s="54">
        <v>1</v>
      </c>
      <c r="D25" s="67">
        <v>23</v>
      </c>
      <c r="E25" s="77">
        <f t="shared" si="0"/>
        <v>2.3611538856380247E-3</v>
      </c>
      <c r="F25" s="77"/>
      <c r="G25" s="67">
        <v>5702</v>
      </c>
      <c r="H25" s="77">
        <f t="shared" si="1"/>
        <v>0.58536084590904425</v>
      </c>
      <c r="I25" s="77"/>
      <c r="J25" s="67">
        <v>4016</v>
      </c>
      <c r="K25" s="77">
        <f t="shared" si="2"/>
        <v>0.41227800020531774</v>
      </c>
      <c r="L25" s="193"/>
    </row>
    <row r="26" spans="1:12" ht="12.75" customHeight="1" x14ac:dyDescent="0.25">
      <c r="A26" s="66">
        <v>2000</v>
      </c>
      <c r="B26" s="78">
        <f t="shared" si="3"/>
        <v>11192</v>
      </c>
      <c r="C26" s="54">
        <v>1</v>
      </c>
      <c r="D26" s="67">
        <v>39</v>
      </c>
      <c r="E26" s="77">
        <f t="shared" si="0"/>
        <v>3.4846318799142246E-3</v>
      </c>
      <c r="F26" s="77"/>
      <c r="G26" s="67">
        <v>6400</v>
      </c>
      <c r="H26" s="77">
        <f t="shared" si="1"/>
        <v>0.57183702644746248</v>
      </c>
      <c r="I26" s="77"/>
      <c r="J26" s="67">
        <v>4753</v>
      </c>
      <c r="K26" s="77">
        <f t="shared" si="2"/>
        <v>0.42467834167262331</v>
      </c>
      <c r="L26" s="193"/>
    </row>
    <row r="27" spans="1:12" ht="12.75" customHeight="1" x14ac:dyDescent="0.25">
      <c r="A27" s="66">
        <v>2001</v>
      </c>
      <c r="B27" s="78">
        <f t="shared" si="3"/>
        <v>12908</v>
      </c>
      <c r="C27" s="54">
        <v>1</v>
      </c>
      <c r="D27" s="67">
        <v>42</v>
      </c>
      <c r="E27" s="77">
        <f t="shared" si="0"/>
        <v>3.2537960954446853E-3</v>
      </c>
      <c r="F27" s="77"/>
      <c r="G27" s="67">
        <v>7211</v>
      </c>
      <c r="H27" s="77">
        <f t="shared" si="1"/>
        <v>0.55864580105361017</v>
      </c>
      <c r="I27" s="77"/>
      <c r="J27" s="67">
        <v>5655</v>
      </c>
      <c r="K27" s="77">
        <f t="shared" si="2"/>
        <v>0.43810040285094515</v>
      </c>
      <c r="L27" s="193"/>
    </row>
    <row r="28" spans="1:12" ht="12.75" customHeight="1" x14ac:dyDescent="0.25">
      <c r="A28" s="66">
        <v>2002</v>
      </c>
      <c r="B28" s="78">
        <f t="shared" si="3"/>
        <v>13030</v>
      </c>
      <c r="C28" s="54">
        <v>1</v>
      </c>
      <c r="D28" s="67">
        <v>32</v>
      </c>
      <c r="E28" s="77">
        <f t="shared" si="0"/>
        <v>2.4558710667689945E-3</v>
      </c>
      <c r="F28" s="77"/>
      <c r="G28" s="67">
        <v>7297</v>
      </c>
      <c r="H28" s="77">
        <f t="shared" si="1"/>
        <v>0.56001534919416729</v>
      </c>
      <c r="I28" s="77"/>
      <c r="J28" s="67">
        <v>5701</v>
      </c>
      <c r="K28" s="77">
        <f t="shared" si="2"/>
        <v>0.43752877973906368</v>
      </c>
      <c r="L28" s="193"/>
    </row>
    <row r="29" spans="1:12" ht="12.75" customHeight="1" x14ac:dyDescent="0.25">
      <c r="A29" s="66">
        <v>2003</v>
      </c>
      <c r="B29" s="78">
        <f t="shared" si="3"/>
        <v>13413</v>
      </c>
      <c r="C29" s="54">
        <v>1</v>
      </c>
      <c r="D29" s="67">
        <v>44</v>
      </c>
      <c r="E29" s="77">
        <f t="shared" si="0"/>
        <v>3.2803996123164096E-3</v>
      </c>
      <c r="F29" s="77"/>
      <c r="G29" s="67">
        <v>7525</v>
      </c>
      <c r="H29" s="77">
        <f t="shared" si="1"/>
        <v>0.5610228882427496</v>
      </c>
      <c r="I29" s="77"/>
      <c r="J29" s="67">
        <v>5844</v>
      </c>
      <c r="K29" s="77">
        <f t="shared" si="2"/>
        <v>0.435696712144934</v>
      </c>
      <c r="L29" s="193"/>
    </row>
    <row r="30" spans="1:12" ht="12.75" customHeight="1" x14ac:dyDescent="0.25">
      <c r="A30" s="66">
        <v>2004</v>
      </c>
      <c r="B30" s="78">
        <f t="shared" si="3"/>
        <v>13911</v>
      </c>
      <c r="C30" s="54">
        <v>1</v>
      </c>
      <c r="D30" s="67">
        <v>46</v>
      </c>
      <c r="E30" s="77">
        <f t="shared" si="0"/>
        <v>3.3067356768025306E-3</v>
      </c>
      <c r="F30" s="77"/>
      <c r="G30" s="67">
        <v>7661</v>
      </c>
      <c r="H30" s="77">
        <f t="shared" si="1"/>
        <v>0.55071526130400406</v>
      </c>
      <c r="I30" s="77"/>
      <c r="J30" s="67">
        <v>6204</v>
      </c>
      <c r="K30" s="77">
        <f t="shared" si="2"/>
        <v>0.44597800301919344</v>
      </c>
      <c r="L30" s="193"/>
    </row>
    <row r="31" spans="1:12" ht="12.75" customHeight="1" x14ac:dyDescent="0.25">
      <c r="A31" s="66">
        <v>2005</v>
      </c>
      <c r="B31" s="78">
        <f t="shared" si="3"/>
        <v>14503</v>
      </c>
      <c r="C31" s="54">
        <v>1</v>
      </c>
      <c r="D31" s="67">
        <v>51</v>
      </c>
      <c r="E31" s="77">
        <f t="shared" si="0"/>
        <v>3.5165138247259188E-3</v>
      </c>
      <c r="F31" s="77"/>
      <c r="G31" s="67">
        <v>7886</v>
      </c>
      <c r="H31" s="77">
        <f t="shared" si="1"/>
        <v>0.54374956905467831</v>
      </c>
      <c r="I31" s="77"/>
      <c r="J31" s="67">
        <v>6566</v>
      </c>
      <c r="K31" s="77">
        <f t="shared" si="2"/>
        <v>0.45273391712059574</v>
      </c>
      <c r="L31" s="193"/>
    </row>
    <row r="32" spans="1:12" ht="12.75" customHeight="1" x14ac:dyDescent="0.25">
      <c r="A32" s="66">
        <v>2006</v>
      </c>
      <c r="B32" s="78">
        <f t="shared" si="3"/>
        <v>15138</v>
      </c>
      <c r="C32" s="54">
        <v>1</v>
      </c>
      <c r="D32" s="67">
        <v>58</v>
      </c>
      <c r="E32" s="77">
        <f t="shared" si="0"/>
        <v>3.8314176245210726E-3</v>
      </c>
      <c r="F32" s="77"/>
      <c r="G32" s="67">
        <v>8099</v>
      </c>
      <c r="H32" s="77">
        <f t="shared" si="1"/>
        <v>0.53501123001717532</v>
      </c>
      <c r="I32" s="77"/>
      <c r="J32" s="67">
        <v>6981</v>
      </c>
      <c r="K32" s="77">
        <f t="shared" si="2"/>
        <v>0.46115735235830363</v>
      </c>
      <c r="L32" s="193"/>
    </row>
    <row r="33" spans="1:13" ht="12.75" customHeight="1" x14ac:dyDescent="0.25">
      <c r="A33" s="66">
        <v>2007</v>
      </c>
      <c r="B33" s="78">
        <f t="shared" si="3"/>
        <v>16242</v>
      </c>
      <c r="C33" s="54">
        <v>1</v>
      </c>
      <c r="D33" s="67">
        <v>61</v>
      </c>
      <c r="E33" s="77">
        <f t="shared" si="0"/>
        <v>3.7556951114394777E-3</v>
      </c>
      <c r="F33" s="77"/>
      <c r="G33" s="67">
        <v>8642</v>
      </c>
      <c r="H33" s="77">
        <f t="shared" si="1"/>
        <v>0.53207733037803229</v>
      </c>
      <c r="I33" s="77"/>
      <c r="J33" s="67">
        <v>7539</v>
      </c>
      <c r="K33" s="77">
        <f t="shared" si="2"/>
        <v>0.46416697451052824</v>
      </c>
      <c r="L33" s="193"/>
    </row>
    <row r="34" spans="1:13" ht="12.75" customHeight="1" x14ac:dyDescent="0.25">
      <c r="A34" s="66">
        <v>2008</v>
      </c>
      <c r="B34" s="78">
        <f t="shared" si="3"/>
        <v>17028</v>
      </c>
      <c r="C34" s="54">
        <v>1</v>
      </c>
      <c r="D34" s="67">
        <v>14</v>
      </c>
      <c r="E34" s="77">
        <f t="shared" si="0"/>
        <v>8.2217524077989198E-4</v>
      </c>
      <c r="F34" s="79"/>
      <c r="G34" s="67">
        <v>8773</v>
      </c>
      <c r="H34" s="77">
        <f t="shared" si="1"/>
        <v>0.51521024195442799</v>
      </c>
      <c r="I34" s="77"/>
      <c r="J34" s="67">
        <v>8241</v>
      </c>
      <c r="K34" s="77">
        <f t="shared" si="2"/>
        <v>0.48396758280479213</v>
      </c>
      <c r="L34" s="193"/>
      <c r="M34" s="80"/>
    </row>
    <row r="35" spans="1:13" ht="12.75" customHeight="1" x14ac:dyDescent="0.25">
      <c r="A35" s="66">
        <v>2009</v>
      </c>
      <c r="B35" s="78">
        <f t="shared" si="3"/>
        <v>16704</v>
      </c>
      <c r="C35" s="54">
        <v>1</v>
      </c>
      <c r="D35" s="67">
        <v>16</v>
      </c>
      <c r="E35" s="77">
        <f t="shared" si="0"/>
        <v>9.5785440613026815E-4</v>
      </c>
      <c r="F35" s="79"/>
      <c r="G35" s="67">
        <v>8413</v>
      </c>
      <c r="H35" s="77">
        <f t="shared" si="1"/>
        <v>0.5036518199233716</v>
      </c>
      <c r="I35" s="77"/>
      <c r="J35" s="67">
        <v>8275</v>
      </c>
      <c r="K35" s="77">
        <f t="shared" si="2"/>
        <v>0.49539032567049807</v>
      </c>
      <c r="L35" s="193"/>
      <c r="M35" s="80"/>
    </row>
    <row r="36" spans="1:13" ht="12.75" customHeight="1" x14ac:dyDescent="0.25">
      <c r="A36" s="66">
        <v>2010</v>
      </c>
      <c r="B36" s="78">
        <v>17570</v>
      </c>
      <c r="C36" s="54">
        <v>1</v>
      </c>
      <c r="D36" s="67">
        <v>19</v>
      </c>
      <c r="E36" s="77">
        <v>1.0813887307911212E-3</v>
      </c>
      <c r="F36" s="79"/>
      <c r="G36" s="67">
        <v>8658</v>
      </c>
      <c r="H36" s="77">
        <v>0.4927717700626067</v>
      </c>
      <c r="I36" s="77"/>
      <c r="J36" s="67">
        <v>8893</v>
      </c>
      <c r="K36" s="77">
        <v>0.50614684120660214</v>
      </c>
      <c r="L36" s="193"/>
      <c r="M36" s="80"/>
    </row>
    <row r="37" spans="1:13" ht="12.75" customHeight="1" x14ac:dyDescent="0.25">
      <c r="A37" s="66">
        <v>2011</v>
      </c>
      <c r="B37" s="78">
        <f t="shared" ref="B37:B44" si="4">D37+G37+J37</f>
        <v>18279</v>
      </c>
      <c r="C37" s="54">
        <v>1</v>
      </c>
      <c r="D37" s="67">
        <v>20</v>
      </c>
      <c r="E37" s="77">
        <f t="shared" ref="E37:E44" si="5">D37/B37</f>
        <v>1.0941517588489524E-3</v>
      </c>
      <c r="F37" s="79"/>
      <c r="G37" s="67">
        <v>8710</v>
      </c>
      <c r="H37" s="77">
        <f t="shared" ref="H37:H44" si="6">G37/B37</f>
        <v>0.47650309097871874</v>
      </c>
      <c r="I37" s="77"/>
      <c r="J37" s="67">
        <v>9549</v>
      </c>
      <c r="K37" s="77">
        <f t="shared" ref="K37:K44" si="7">J37/B37</f>
        <v>0.52240275726243235</v>
      </c>
      <c r="L37" s="193"/>
      <c r="M37" s="80"/>
    </row>
    <row r="38" spans="1:13" ht="12.75" customHeight="1" x14ac:dyDescent="0.25">
      <c r="A38" s="66">
        <v>2012</v>
      </c>
      <c r="B38" s="78">
        <f t="shared" si="4"/>
        <v>18740</v>
      </c>
      <c r="C38" s="54">
        <v>1</v>
      </c>
      <c r="D38" s="67">
        <v>17</v>
      </c>
      <c r="E38" s="77">
        <f t="shared" si="5"/>
        <v>9.0715048025613663E-4</v>
      </c>
      <c r="F38" s="79"/>
      <c r="G38" s="67">
        <v>8963</v>
      </c>
      <c r="H38" s="77">
        <f t="shared" si="6"/>
        <v>0.47828175026680897</v>
      </c>
      <c r="I38" s="77"/>
      <c r="J38" s="67">
        <v>9760</v>
      </c>
      <c r="K38" s="77">
        <f t="shared" si="7"/>
        <v>0.52081109925293489</v>
      </c>
      <c r="L38" s="193"/>
      <c r="M38" s="80"/>
    </row>
    <row r="39" spans="1:13" ht="12.75" customHeight="1" x14ac:dyDescent="0.25">
      <c r="A39" s="66">
        <v>2013</v>
      </c>
      <c r="B39" s="78">
        <f t="shared" si="4"/>
        <v>19140</v>
      </c>
      <c r="C39" s="54">
        <v>1</v>
      </c>
      <c r="D39" s="67">
        <v>15</v>
      </c>
      <c r="E39" s="77">
        <f t="shared" si="5"/>
        <v>7.836990595611285E-4</v>
      </c>
      <c r="F39" s="79"/>
      <c r="G39" s="67">
        <v>9175</v>
      </c>
      <c r="H39" s="77">
        <f t="shared" si="6"/>
        <v>0.47936259143155696</v>
      </c>
      <c r="I39" s="77"/>
      <c r="J39" s="67">
        <v>9950</v>
      </c>
      <c r="K39" s="77">
        <f t="shared" si="7"/>
        <v>0.51985370950888188</v>
      </c>
      <c r="L39" s="193"/>
      <c r="M39" s="80"/>
    </row>
    <row r="40" spans="1:13" ht="12.75" customHeight="1" x14ac:dyDescent="0.2">
      <c r="A40" s="66">
        <v>2014</v>
      </c>
      <c r="B40" s="78">
        <f t="shared" si="4"/>
        <v>19551</v>
      </c>
      <c r="C40" s="54">
        <v>1</v>
      </c>
      <c r="D40" s="67">
        <v>23</v>
      </c>
      <c r="E40" s="77">
        <f t="shared" si="5"/>
        <v>1.1764104137895761E-3</v>
      </c>
      <c r="F40" s="79"/>
      <c r="G40" s="67">
        <v>9258</v>
      </c>
      <c r="H40" s="77">
        <f t="shared" si="6"/>
        <v>0.47353076568973457</v>
      </c>
      <c r="I40" s="77"/>
      <c r="J40" s="67">
        <v>10270</v>
      </c>
      <c r="K40" s="77">
        <f t="shared" si="7"/>
        <v>0.52529282389647591</v>
      </c>
      <c r="L40" s="193"/>
      <c r="M40" s="80"/>
    </row>
    <row r="41" spans="1:13" ht="12.75" customHeight="1" x14ac:dyDescent="0.2">
      <c r="A41" s="66">
        <v>2015</v>
      </c>
      <c r="B41" s="78">
        <f t="shared" si="4"/>
        <v>19652</v>
      </c>
      <c r="C41" s="54">
        <v>1</v>
      </c>
      <c r="D41" s="67">
        <v>28</v>
      </c>
      <c r="E41" s="77">
        <f t="shared" si="5"/>
        <v>1.4247913698351314E-3</v>
      </c>
      <c r="F41" s="79"/>
      <c r="G41" s="67">
        <v>9211</v>
      </c>
      <c r="H41" s="77">
        <f t="shared" si="6"/>
        <v>0.46870547526969264</v>
      </c>
      <c r="I41" s="77"/>
      <c r="J41" s="67">
        <v>10413</v>
      </c>
      <c r="K41" s="77">
        <f t="shared" si="7"/>
        <v>0.52986973336047216</v>
      </c>
      <c r="L41" s="193"/>
      <c r="M41" s="80"/>
    </row>
    <row r="42" spans="1:13" ht="12.75" customHeight="1" x14ac:dyDescent="0.2">
      <c r="A42" s="66">
        <v>2016</v>
      </c>
      <c r="B42" s="78">
        <f t="shared" si="4"/>
        <v>20239</v>
      </c>
      <c r="C42" s="54">
        <v>1</v>
      </c>
      <c r="D42" s="67">
        <v>21</v>
      </c>
      <c r="E42" s="77">
        <f t="shared" si="5"/>
        <v>1.0376006719699589E-3</v>
      </c>
      <c r="F42" s="79"/>
      <c r="G42" s="67">
        <v>9394</v>
      </c>
      <c r="H42" s="77">
        <f t="shared" si="6"/>
        <v>0.4641533672612283</v>
      </c>
      <c r="I42" s="77"/>
      <c r="J42" s="67">
        <v>10824</v>
      </c>
      <c r="K42" s="77">
        <f t="shared" si="7"/>
        <v>0.53480903206680175</v>
      </c>
      <c r="L42" s="193"/>
      <c r="M42" s="80"/>
    </row>
    <row r="43" spans="1:13" ht="12.75" customHeight="1" x14ac:dyDescent="0.2">
      <c r="A43" s="66">
        <v>2017</v>
      </c>
      <c r="B43" s="78">
        <f t="shared" si="4"/>
        <v>21299</v>
      </c>
      <c r="C43" s="54">
        <v>1</v>
      </c>
      <c r="D43" s="67">
        <v>32</v>
      </c>
      <c r="E43" s="77">
        <f t="shared" si="5"/>
        <v>1.5024179538945491E-3</v>
      </c>
      <c r="F43" s="79"/>
      <c r="G43" s="67">
        <v>9656</v>
      </c>
      <c r="H43" s="77">
        <f t="shared" si="6"/>
        <v>0.4533546175876802</v>
      </c>
      <c r="I43" s="77"/>
      <c r="J43" s="67">
        <v>11611</v>
      </c>
      <c r="K43" s="77">
        <f t="shared" si="7"/>
        <v>0.54514296445842525</v>
      </c>
      <c r="L43" s="193"/>
      <c r="M43" s="80"/>
    </row>
    <row r="44" spans="1:13" ht="12.75" customHeight="1" x14ac:dyDescent="0.2">
      <c r="A44" s="196">
        <v>2018</v>
      </c>
      <c r="B44" s="84">
        <f t="shared" si="4"/>
        <v>22038</v>
      </c>
      <c r="C44" s="59">
        <v>1</v>
      </c>
      <c r="D44" s="81">
        <v>36</v>
      </c>
      <c r="E44" s="82">
        <f t="shared" si="5"/>
        <v>1.6335420637081405E-3</v>
      </c>
      <c r="F44" s="83"/>
      <c r="G44" s="81">
        <v>9902</v>
      </c>
      <c r="H44" s="82">
        <f t="shared" si="6"/>
        <v>0.44931481985661131</v>
      </c>
      <c r="I44" s="82"/>
      <c r="J44" s="81">
        <v>12100</v>
      </c>
      <c r="K44" s="82">
        <f t="shared" si="7"/>
        <v>0.5490516380796806</v>
      </c>
      <c r="L44" s="194"/>
      <c r="M44" s="80"/>
    </row>
    <row r="45" spans="1:13" x14ac:dyDescent="0.2">
      <c r="D45" s="85"/>
      <c r="G45" s="85"/>
      <c r="H45" s="62"/>
      <c r="J45" s="85"/>
    </row>
    <row r="46" spans="1:13" x14ac:dyDescent="0.2">
      <c r="A46" s="230" t="s">
        <v>359</v>
      </c>
      <c r="B46" s="230"/>
      <c r="C46" s="230"/>
      <c r="D46" s="231"/>
      <c r="E46" s="231"/>
      <c r="F46" s="231"/>
      <c r="G46" s="231"/>
      <c r="H46" s="231"/>
      <c r="I46" s="231"/>
      <c r="J46" s="231"/>
      <c r="K46" s="231"/>
      <c r="L46" s="231"/>
    </row>
    <row r="47" spans="1:13" ht="12.75" customHeight="1" x14ac:dyDescent="0.2">
      <c r="A47" s="232" t="s">
        <v>386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</row>
    <row r="48" spans="1:13" x14ac:dyDescent="0.2">
      <c r="A48" s="233" t="s">
        <v>383</v>
      </c>
      <c r="B48" s="233"/>
      <c r="C48" s="233"/>
      <c r="D48" s="232"/>
      <c r="E48" s="232"/>
      <c r="F48" s="232"/>
      <c r="G48" s="232"/>
      <c r="H48" s="232"/>
      <c r="I48" s="232"/>
      <c r="J48" s="232"/>
      <c r="K48" s="232"/>
      <c r="L48" s="232"/>
    </row>
    <row r="49" spans="1:12" x14ac:dyDescent="0.2">
      <c r="A49" s="232" t="s">
        <v>387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</row>
    <row r="50" spans="1:12" x14ac:dyDescent="0.2">
      <c r="A50" s="232" t="s">
        <v>388</v>
      </c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</row>
  </sheetData>
  <mergeCells count="15">
    <mergeCell ref="D5:E5"/>
    <mergeCell ref="G5:H5"/>
    <mergeCell ref="J5:K5"/>
    <mergeCell ref="B5:C5"/>
    <mergeCell ref="A3:L3"/>
    <mergeCell ref="A1:L1"/>
    <mergeCell ref="D4:F4"/>
    <mergeCell ref="G4:I4"/>
    <mergeCell ref="J4:L4"/>
    <mergeCell ref="B4:C4"/>
    <mergeCell ref="A46:L46"/>
    <mergeCell ref="A47:L47"/>
    <mergeCell ref="A48:L48"/>
    <mergeCell ref="A49:L49"/>
    <mergeCell ref="A50:L50"/>
  </mergeCells>
  <pageMargins left="0.25" right="0.25" top="0.75" bottom="0.75" header="0.3" footer="0.3"/>
  <pageSetup paperSize="9" orientation="portrait" r:id="rId1"/>
  <headerFooter alignWithMargins="0">
    <oddHeader xml:space="preserve">&amp;C&amp;"Arial Narrow,Standard"
</oddHeader>
    <oddFooter>&amp;C&amp;"Arial Narrow,Standard"- &amp;P -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3"/>
  <sheetViews>
    <sheetView zoomScaleNormal="150" workbookViewId="0">
      <selection sqref="A1:K1"/>
    </sheetView>
  </sheetViews>
  <sheetFormatPr baseColWidth="10" defaultColWidth="40.5703125" defaultRowHeight="12.75" x14ac:dyDescent="0.2"/>
  <cols>
    <col min="1" max="1" width="26.7109375" style="47" bestFit="1" customWidth="1"/>
    <col min="2" max="11" width="9.7109375" style="47" customWidth="1"/>
    <col min="12" max="255" width="40.5703125" style="47"/>
    <col min="256" max="256" width="26.7109375" style="47" bestFit="1" customWidth="1"/>
    <col min="257" max="266" width="9.7109375" style="47" customWidth="1"/>
    <col min="267" max="511" width="40.5703125" style="47"/>
    <col min="512" max="512" width="26.7109375" style="47" bestFit="1" customWidth="1"/>
    <col min="513" max="522" width="9.7109375" style="47" customWidth="1"/>
    <col min="523" max="767" width="40.5703125" style="47"/>
    <col min="768" max="768" width="26.7109375" style="47" bestFit="1" customWidth="1"/>
    <col min="769" max="778" width="9.7109375" style="47" customWidth="1"/>
    <col min="779" max="1023" width="40.5703125" style="47"/>
    <col min="1024" max="1024" width="26.7109375" style="47" bestFit="1" customWidth="1"/>
    <col min="1025" max="1034" width="9.7109375" style="47" customWidth="1"/>
    <col min="1035" max="1279" width="40.5703125" style="47"/>
    <col min="1280" max="1280" width="26.7109375" style="47" bestFit="1" customWidth="1"/>
    <col min="1281" max="1290" width="9.7109375" style="47" customWidth="1"/>
    <col min="1291" max="1535" width="40.5703125" style="47"/>
    <col min="1536" max="1536" width="26.7109375" style="47" bestFit="1" customWidth="1"/>
    <col min="1537" max="1546" width="9.7109375" style="47" customWidth="1"/>
    <col min="1547" max="1791" width="40.5703125" style="47"/>
    <col min="1792" max="1792" width="26.7109375" style="47" bestFit="1" customWidth="1"/>
    <col min="1793" max="1802" width="9.7109375" style="47" customWidth="1"/>
    <col min="1803" max="2047" width="40.5703125" style="47"/>
    <col min="2048" max="2048" width="26.7109375" style="47" bestFit="1" customWidth="1"/>
    <col min="2049" max="2058" width="9.7109375" style="47" customWidth="1"/>
    <col min="2059" max="2303" width="40.5703125" style="47"/>
    <col min="2304" max="2304" width="26.7109375" style="47" bestFit="1" customWidth="1"/>
    <col min="2305" max="2314" width="9.7109375" style="47" customWidth="1"/>
    <col min="2315" max="2559" width="40.5703125" style="47"/>
    <col min="2560" max="2560" width="26.7109375" style="47" bestFit="1" customWidth="1"/>
    <col min="2561" max="2570" width="9.7109375" style="47" customWidth="1"/>
    <col min="2571" max="2815" width="40.5703125" style="47"/>
    <col min="2816" max="2816" width="26.7109375" style="47" bestFit="1" customWidth="1"/>
    <col min="2817" max="2826" width="9.7109375" style="47" customWidth="1"/>
    <col min="2827" max="3071" width="40.5703125" style="47"/>
    <col min="3072" max="3072" width="26.7109375" style="47" bestFit="1" customWidth="1"/>
    <col min="3073" max="3082" width="9.7109375" style="47" customWidth="1"/>
    <col min="3083" max="3327" width="40.5703125" style="47"/>
    <col min="3328" max="3328" width="26.7109375" style="47" bestFit="1" customWidth="1"/>
    <col min="3329" max="3338" width="9.7109375" style="47" customWidth="1"/>
    <col min="3339" max="3583" width="40.5703125" style="47"/>
    <col min="3584" max="3584" width="26.7109375" style="47" bestFit="1" customWidth="1"/>
    <col min="3585" max="3594" width="9.7109375" style="47" customWidth="1"/>
    <col min="3595" max="3839" width="40.5703125" style="47"/>
    <col min="3840" max="3840" width="26.7109375" style="47" bestFit="1" customWidth="1"/>
    <col min="3841" max="3850" width="9.7109375" style="47" customWidth="1"/>
    <col min="3851" max="4095" width="40.5703125" style="47"/>
    <col min="4096" max="4096" width="26.7109375" style="47" bestFit="1" customWidth="1"/>
    <col min="4097" max="4106" width="9.7109375" style="47" customWidth="1"/>
    <col min="4107" max="4351" width="40.5703125" style="47"/>
    <col min="4352" max="4352" width="26.7109375" style="47" bestFit="1" customWidth="1"/>
    <col min="4353" max="4362" width="9.7109375" style="47" customWidth="1"/>
    <col min="4363" max="4607" width="40.5703125" style="47"/>
    <col min="4608" max="4608" width="26.7109375" style="47" bestFit="1" customWidth="1"/>
    <col min="4609" max="4618" width="9.7109375" style="47" customWidth="1"/>
    <col min="4619" max="4863" width="40.5703125" style="47"/>
    <col min="4864" max="4864" width="26.7109375" style="47" bestFit="1" customWidth="1"/>
    <col min="4865" max="4874" width="9.7109375" style="47" customWidth="1"/>
    <col min="4875" max="5119" width="40.5703125" style="47"/>
    <col min="5120" max="5120" width="26.7109375" style="47" bestFit="1" customWidth="1"/>
    <col min="5121" max="5130" width="9.7109375" style="47" customWidth="1"/>
    <col min="5131" max="5375" width="40.5703125" style="47"/>
    <col min="5376" max="5376" width="26.7109375" style="47" bestFit="1" customWidth="1"/>
    <col min="5377" max="5386" width="9.7109375" style="47" customWidth="1"/>
    <col min="5387" max="5631" width="40.5703125" style="47"/>
    <col min="5632" max="5632" width="26.7109375" style="47" bestFit="1" customWidth="1"/>
    <col min="5633" max="5642" width="9.7109375" style="47" customWidth="1"/>
    <col min="5643" max="5887" width="40.5703125" style="47"/>
    <col min="5888" max="5888" width="26.7109375" style="47" bestFit="1" customWidth="1"/>
    <col min="5889" max="5898" width="9.7109375" style="47" customWidth="1"/>
    <col min="5899" max="6143" width="40.5703125" style="47"/>
    <col min="6144" max="6144" width="26.7109375" style="47" bestFit="1" customWidth="1"/>
    <col min="6145" max="6154" width="9.7109375" style="47" customWidth="1"/>
    <col min="6155" max="6399" width="40.5703125" style="47"/>
    <col min="6400" max="6400" width="26.7109375" style="47" bestFit="1" customWidth="1"/>
    <col min="6401" max="6410" width="9.7109375" style="47" customWidth="1"/>
    <col min="6411" max="6655" width="40.5703125" style="47"/>
    <col min="6656" max="6656" width="26.7109375" style="47" bestFit="1" customWidth="1"/>
    <col min="6657" max="6666" width="9.7109375" style="47" customWidth="1"/>
    <col min="6667" max="6911" width="40.5703125" style="47"/>
    <col min="6912" max="6912" width="26.7109375" style="47" bestFit="1" customWidth="1"/>
    <col min="6913" max="6922" width="9.7109375" style="47" customWidth="1"/>
    <col min="6923" max="7167" width="40.5703125" style="47"/>
    <col min="7168" max="7168" width="26.7109375" style="47" bestFit="1" customWidth="1"/>
    <col min="7169" max="7178" width="9.7109375" style="47" customWidth="1"/>
    <col min="7179" max="7423" width="40.5703125" style="47"/>
    <col min="7424" max="7424" width="26.7109375" style="47" bestFit="1" customWidth="1"/>
    <col min="7425" max="7434" width="9.7109375" style="47" customWidth="1"/>
    <col min="7435" max="7679" width="40.5703125" style="47"/>
    <col min="7680" max="7680" width="26.7109375" style="47" bestFit="1" customWidth="1"/>
    <col min="7681" max="7690" width="9.7109375" style="47" customWidth="1"/>
    <col min="7691" max="7935" width="40.5703125" style="47"/>
    <col min="7936" max="7936" width="26.7109375" style="47" bestFit="1" customWidth="1"/>
    <col min="7937" max="7946" width="9.7109375" style="47" customWidth="1"/>
    <col min="7947" max="8191" width="40.5703125" style="47"/>
    <col min="8192" max="8192" width="26.7109375" style="47" bestFit="1" customWidth="1"/>
    <col min="8193" max="8202" width="9.7109375" style="47" customWidth="1"/>
    <col min="8203" max="8447" width="40.5703125" style="47"/>
    <col min="8448" max="8448" width="26.7109375" style="47" bestFit="1" customWidth="1"/>
    <col min="8449" max="8458" width="9.7109375" style="47" customWidth="1"/>
    <col min="8459" max="8703" width="40.5703125" style="47"/>
    <col min="8704" max="8704" width="26.7109375" style="47" bestFit="1" customWidth="1"/>
    <col min="8705" max="8714" width="9.7109375" style="47" customWidth="1"/>
    <col min="8715" max="8959" width="40.5703125" style="47"/>
    <col min="8960" max="8960" width="26.7109375" style="47" bestFit="1" customWidth="1"/>
    <col min="8961" max="8970" width="9.7109375" style="47" customWidth="1"/>
    <col min="8971" max="9215" width="40.5703125" style="47"/>
    <col min="9216" max="9216" width="26.7109375" style="47" bestFit="1" customWidth="1"/>
    <col min="9217" max="9226" width="9.7109375" style="47" customWidth="1"/>
    <col min="9227" max="9471" width="40.5703125" style="47"/>
    <col min="9472" max="9472" width="26.7109375" style="47" bestFit="1" customWidth="1"/>
    <col min="9473" max="9482" width="9.7109375" style="47" customWidth="1"/>
    <col min="9483" max="9727" width="40.5703125" style="47"/>
    <col min="9728" max="9728" width="26.7109375" style="47" bestFit="1" customWidth="1"/>
    <col min="9729" max="9738" width="9.7109375" style="47" customWidth="1"/>
    <col min="9739" max="9983" width="40.5703125" style="47"/>
    <col min="9984" max="9984" width="26.7109375" style="47" bestFit="1" customWidth="1"/>
    <col min="9985" max="9994" width="9.7109375" style="47" customWidth="1"/>
    <col min="9995" max="10239" width="40.5703125" style="47"/>
    <col min="10240" max="10240" width="26.7109375" style="47" bestFit="1" customWidth="1"/>
    <col min="10241" max="10250" width="9.7109375" style="47" customWidth="1"/>
    <col min="10251" max="10495" width="40.5703125" style="47"/>
    <col min="10496" max="10496" width="26.7109375" style="47" bestFit="1" customWidth="1"/>
    <col min="10497" max="10506" width="9.7109375" style="47" customWidth="1"/>
    <col min="10507" max="10751" width="40.5703125" style="47"/>
    <col min="10752" max="10752" width="26.7109375" style="47" bestFit="1" customWidth="1"/>
    <col min="10753" max="10762" width="9.7109375" style="47" customWidth="1"/>
    <col min="10763" max="11007" width="40.5703125" style="47"/>
    <col min="11008" max="11008" width="26.7109375" style="47" bestFit="1" customWidth="1"/>
    <col min="11009" max="11018" width="9.7109375" style="47" customWidth="1"/>
    <col min="11019" max="11263" width="40.5703125" style="47"/>
    <col min="11264" max="11264" width="26.7109375" style="47" bestFit="1" customWidth="1"/>
    <col min="11265" max="11274" width="9.7109375" style="47" customWidth="1"/>
    <col min="11275" max="11519" width="40.5703125" style="47"/>
    <col min="11520" max="11520" width="26.7109375" style="47" bestFit="1" customWidth="1"/>
    <col min="11521" max="11530" width="9.7109375" style="47" customWidth="1"/>
    <col min="11531" max="11775" width="40.5703125" style="47"/>
    <col min="11776" max="11776" width="26.7109375" style="47" bestFit="1" customWidth="1"/>
    <col min="11777" max="11786" width="9.7109375" style="47" customWidth="1"/>
    <col min="11787" max="12031" width="40.5703125" style="47"/>
    <col min="12032" max="12032" width="26.7109375" style="47" bestFit="1" customWidth="1"/>
    <col min="12033" max="12042" width="9.7109375" style="47" customWidth="1"/>
    <col min="12043" max="12287" width="40.5703125" style="47"/>
    <col min="12288" max="12288" width="26.7109375" style="47" bestFit="1" customWidth="1"/>
    <col min="12289" max="12298" width="9.7109375" style="47" customWidth="1"/>
    <col min="12299" max="12543" width="40.5703125" style="47"/>
    <col min="12544" max="12544" width="26.7109375" style="47" bestFit="1" customWidth="1"/>
    <col min="12545" max="12554" width="9.7109375" style="47" customWidth="1"/>
    <col min="12555" max="12799" width="40.5703125" style="47"/>
    <col min="12800" max="12800" width="26.7109375" style="47" bestFit="1" customWidth="1"/>
    <col min="12801" max="12810" width="9.7109375" style="47" customWidth="1"/>
    <col min="12811" max="13055" width="40.5703125" style="47"/>
    <col min="13056" max="13056" width="26.7109375" style="47" bestFit="1" customWidth="1"/>
    <col min="13057" max="13066" width="9.7109375" style="47" customWidth="1"/>
    <col min="13067" max="13311" width="40.5703125" style="47"/>
    <col min="13312" max="13312" width="26.7109375" style="47" bestFit="1" customWidth="1"/>
    <col min="13313" max="13322" width="9.7109375" style="47" customWidth="1"/>
    <col min="13323" max="13567" width="40.5703125" style="47"/>
    <col min="13568" max="13568" width="26.7109375" style="47" bestFit="1" customWidth="1"/>
    <col min="13569" max="13578" width="9.7109375" style="47" customWidth="1"/>
    <col min="13579" max="13823" width="40.5703125" style="47"/>
    <col min="13824" max="13824" width="26.7109375" style="47" bestFit="1" customWidth="1"/>
    <col min="13825" max="13834" width="9.7109375" style="47" customWidth="1"/>
    <col min="13835" max="14079" width="40.5703125" style="47"/>
    <col min="14080" max="14080" width="26.7109375" style="47" bestFit="1" customWidth="1"/>
    <col min="14081" max="14090" width="9.7109375" style="47" customWidth="1"/>
    <col min="14091" max="14335" width="40.5703125" style="47"/>
    <col min="14336" max="14336" width="26.7109375" style="47" bestFit="1" customWidth="1"/>
    <col min="14337" max="14346" width="9.7109375" style="47" customWidth="1"/>
    <col min="14347" max="14591" width="40.5703125" style="47"/>
    <col min="14592" max="14592" width="26.7109375" style="47" bestFit="1" customWidth="1"/>
    <col min="14593" max="14602" width="9.7109375" style="47" customWidth="1"/>
    <col min="14603" max="14847" width="40.5703125" style="47"/>
    <col min="14848" max="14848" width="26.7109375" style="47" bestFit="1" customWidth="1"/>
    <col min="14849" max="14858" width="9.7109375" style="47" customWidth="1"/>
    <col min="14859" max="15103" width="40.5703125" style="47"/>
    <col min="15104" max="15104" width="26.7109375" style="47" bestFit="1" customWidth="1"/>
    <col min="15105" max="15114" width="9.7109375" style="47" customWidth="1"/>
    <col min="15115" max="15359" width="40.5703125" style="47"/>
    <col min="15360" max="15360" width="26.7109375" style="47" bestFit="1" customWidth="1"/>
    <col min="15361" max="15370" width="9.7109375" style="47" customWidth="1"/>
    <col min="15371" max="15615" width="40.5703125" style="47"/>
    <col min="15616" max="15616" width="26.7109375" style="47" bestFit="1" customWidth="1"/>
    <col min="15617" max="15626" width="9.7109375" style="47" customWidth="1"/>
    <col min="15627" max="15871" width="40.5703125" style="47"/>
    <col min="15872" max="15872" width="26.7109375" style="47" bestFit="1" customWidth="1"/>
    <col min="15873" max="15882" width="9.7109375" style="47" customWidth="1"/>
    <col min="15883" max="16127" width="40.5703125" style="47"/>
    <col min="16128" max="16128" width="26.7109375" style="47" bestFit="1" customWidth="1"/>
    <col min="16129" max="16138" width="9.7109375" style="47" customWidth="1"/>
    <col min="16139" max="16384" width="40.5703125" style="47"/>
  </cols>
  <sheetData>
    <row r="1" spans="1:12" ht="15.75" x14ac:dyDescent="0.25">
      <c r="A1" s="223" t="s">
        <v>391</v>
      </c>
      <c r="B1" s="223"/>
      <c r="C1" s="223"/>
      <c r="D1" s="223"/>
      <c r="E1" s="223"/>
      <c r="F1" s="223"/>
      <c r="G1" s="223"/>
      <c r="H1" s="223"/>
      <c r="I1" s="220"/>
      <c r="J1" s="220"/>
      <c r="K1" s="220"/>
    </row>
    <row r="2" spans="1:12" s="171" customFormat="1" ht="15.75" x14ac:dyDescent="0.25">
      <c r="A2" s="170"/>
      <c r="B2" s="170"/>
      <c r="C2" s="170"/>
      <c r="D2" s="170"/>
      <c r="E2" s="170"/>
      <c r="F2" s="170"/>
      <c r="G2" s="170"/>
      <c r="H2" s="170"/>
      <c r="I2" s="169"/>
      <c r="J2" s="169"/>
      <c r="K2" s="169"/>
    </row>
    <row r="3" spans="1:12" ht="14.45" x14ac:dyDescent="0.3">
      <c r="A3" s="218" t="s">
        <v>444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2" ht="12.75" customHeight="1" x14ac:dyDescent="0.25">
      <c r="A4" s="17"/>
      <c r="B4" s="86" t="s">
        <v>392</v>
      </c>
      <c r="C4" s="86" t="s">
        <v>393</v>
      </c>
      <c r="D4" s="86" t="s">
        <v>394</v>
      </c>
      <c r="E4" s="86" t="s">
        <v>395</v>
      </c>
      <c r="F4" s="86" t="s">
        <v>396</v>
      </c>
      <c r="G4" s="86" t="s">
        <v>397</v>
      </c>
      <c r="H4" s="86" t="s">
        <v>398</v>
      </c>
      <c r="I4" s="86" t="s">
        <v>399</v>
      </c>
      <c r="J4" s="86" t="s">
        <v>400</v>
      </c>
      <c r="K4" s="86" t="s">
        <v>401</v>
      </c>
    </row>
    <row r="5" spans="1:12" ht="12.75" customHeight="1" x14ac:dyDescent="0.25">
      <c r="A5" s="17"/>
      <c r="B5" s="237" t="s">
        <v>402</v>
      </c>
      <c r="C5" s="237"/>
      <c r="D5" s="237"/>
      <c r="E5" s="238"/>
      <c r="F5" s="87" t="s">
        <v>403</v>
      </c>
      <c r="G5" s="88"/>
      <c r="H5" s="88"/>
      <c r="I5" s="88"/>
      <c r="J5" s="88"/>
      <c r="K5" s="88"/>
    </row>
    <row r="6" spans="1:12" ht="12.75" customHeight="1" x14ac:dyDescent="0.2">
      <c r="A6" s="89" t="s">
        <v>404</v>
      </c>
      <c r="B6" s="75">
        <f t="shared" ref="B6:H6" si="0">SUM(B7:B10)</f>
        <v>17610</v>
      </c>
      <c r="C6" s="75">
        <f t="shared" si="0"/>
        <v>18280</v>
      </c>
      <c r="D6" s="75">
        <f t="shared" si="0"/>
        <v>18924</v>
      </c>
      <c r="E6" s="90">
        <f t="shared" si="0"/>
        <v>19041</v>
      </c>
      <c r="F6" s="90">
        <f t="shared" si="0"/>
        <v>18994</v>
      </c>
      <c r="G6" s="75">
        <f t="shared" si="0"/>
        <v>19007</v>
      </c>
      <c r="H6" s="75">
        <f t="shared" si="0"/>
        <v>19119</v>
      </c>
      <c r="I6" s="70">
        <f>SUM(I7:I10)</f>
        <v>19214</v>
      </c>
      <c r="J6" s="70">
        <f>SUM(J7:J10)</f>
        <v>19398</v>
      </c>
      <c r="K6" s="70">
        <f>SUM(K7:K10)</f>
        <v>19600</v>
      </c>
    </row>
    <row r="7" spans="1:12" ht="12.75" customHeight="1" x14ac:dyDescent="0.25">
      <c r="A7" s="91" t="s">
        <v>405</v>
      </c>
      <c r="B7" s="68">
        <f t="shared" ref="B7:H7" si="1">B25-B20+B12</f>
        <v>11036</v>
      </c>
      <c r="C7" s="68">
        <f t="shared" si="1"/>
        <v>11439</v>
      </c>
      <c r="D7" s="68">
        <f t="shared" si="1"/>
        <v>11916</v>
      </c>
      <c r="E7" s="68">
        <f t="shared" si="1"/>
        <v>11917</v>
      </c>
      <c r="F7" s="68">
        <f t="shared" si="1"/>
        <v>11846</v>
      </c>
      <c r="G7" s="68">
        <f t="shared" si="1"/>
        <v>11882</v>
      </c>
      <c r="H7" s="68">
        <f t="shared" si="1"/>
        <v>11928</v>
      </c>
      <c r="I7" s="92">
        <f>I25-I20+I12</f>
        <v>12010</v>
      </c>
      <c r="J7" s="92">
        <f>J25-J20+J12</f>
        <v>12095</v>
      </c>
      <c r="K7" s="92">
        <f>K25-K20+K12</f>
        <v>12201</v>
      </c>
    </row>
    <row r="8" spans="1:12" ht="12.75" customHeight="1" x14ac:dyDescent="0.2">
      <c r="A8" s="91" t="s">
        <v>406</v>
      </c>
      <c r="B8" s="68">
        <f t="shared" ref="B8:J10" si="2">B27-B21+B13</f>
        <v>3451</v>
      </c>
      <c r="C8" s="68">
        <f t="shared" si="2"/>
        <v>3579</v>
      </c>
      <c r="D8" s="68">
        <f t="shared" si="2"/>
        <v>3706</v>
      </c>
      <c r="E8" s="68">
        <f t="shared" si="2"/>
        <v>3796</v>
      </c>
      <c r="F8" s="68">
        <f t="shared" si="2"/>
        <v>3921</v>
      </c>
      <c r="G8" s="68">
        <f t="shared" si="2"/>
        <v>3931</v>
      </c>
      <c r="H8" s="68">
        <f t="shared" si="2"/>
        <v>4010</v>
      </c>
      <c r="I8" s="92">
        <f t="shared" si="2"/>
        <v>4037</v>
      </c>
      <c r="J8" s="92">
        <f t="shared" si="2"/>
        <v>4103</v>
      </c>
      <c r="K8" s="92">
        <f>K27-K21+K13</f>
        <v>4135</v>
      </c>
    </row>
    <row r="9" spans="1:12" ht="12.75" customHeight="1" x14ac:dyDescent="0.2">
      <c r="A9" s="91" t="s">
        <v>407</v>
      </c>
      <c r="B9" s="68">
        <f t="shared" si="2"/>
        <v>1978</v>
      </c>
      <c r="C9" s="68">
        <f t="shared" si="2"/>
        <v>2003</v>
      </c>
      <c r="D9" s="68">
        <f t="shared" si="2"/>
        <v>2054</v>
      </c>
      <c r="E9" s="68">
        <f t="shared" si="2"/>
        <v>2048</v>
      </c>
      <c r="F9" s="68">
        <f t="shared" si="2"/>
        <v>2006</v>
      </c>
      <c r="G9" s="68">
        <f t="shared" si="2"/>
        <v>1981</v>
      </c>
      <c r="H9" s="68">
        <f t="shared" si="2"/>
        <v>1986</v>
      </c>
      <c r="I9" s="92">
        <f t="shared" si="2"/>
        <v>1983</v>
      </c>
      <c r="J9" s="92">
        <f t="shared" si="2"/>
        <v>2004</v>
      </c>
      <c r="K9" s="92">
        <f>K28-K22+K14</f>
        <v>2018</v>
      </c>
    </row>
    <row r="10" spans="1:12" ht="12.75" customHeight="1" x14ac:dyDescent="0.2">
      <c r="A10" s="91" t="s">
        <v>408</v>
      </c>
      <c r="B10" s="68">
        <f t="shared" si="2"/>
        <v>1145</v>
      </c>
      <c r="C10" s="68">
        <f t="shared" si="2"/>
        <v>1259</v>
      </c>
      <c r="D10" s="68">
        <f t="shared" si="2"/>
        <v>1248</v>
      </c>
      <c r="E10" s="68">
        <f t="shared" si="2"/>
        <v>1280</v>
      </c>
      <c r="F10" s="68">
        <f t="shared" si="2"/>
        <v>1221</v>
      </c>
      <c r="G10" s="68">
        <f t="shared" si="2"/>
        <v>1213</v>
      </c>
      <c r="H10" s="68">
        <f t="shared" si="2"/>
        <v>1195</v>
      </c>
      <c r="I10" s="92">
        <f t="shared" si="2"/>
        <v>1184</v>
      </c>
      <c r="J10" s="92">
        <f t="shared" si="2"/>
        <v>1196</v>
      </c>
      <c r="K10" s="92">
        <f>K29-K23+K15</f>
        <v>1246</v>
      </c>
    </row>
    <row r="11" spans="1:12" ht="12.75" customHeight="1" x14ac:dyDescent="0.25">
      <c r="A11" s="89" t="s">
        <v>409</v>
      </c>
      <c r="B11" s="75">
        <v>1437</v>
      </c>
      <c r="C11" s="75">
        <v>1516</v>
      </c>
      <c r="D11" s="75">
        <v>1950</v>
      </c>
      <c r="E11" s="75">
        <v>1952</v>
      </c>
      <c r="F11" s="75">
        <v>1910</v>
      </c>
      <c r="G11" s="75">
        <v>1878</v>
      </c>
      <c r="H11" s="75">
        <v>2016</v>
      </c>
      <c r="I11" s="70">
        <v>2000</v>
      </c>
      <c r="J11" s="70">
        <v>2036</v>
      </c>
      <c r="K11" s="70">
        <v>2003</v>
      </c>
    </row>
    <row r="12" spans="1:12" ht="12.75" customHeight="1" x14ac:dyDescent="0.25">
      <c r="A12" s="91" t="s">
        <v>405</v>
      </c>
      <c r="B12" s="68">
        <v>742</v>
      </c>
      <c r="C12" s="68">
        <v>796</v>
      </c>
      <c r="D12" s="68">
        <v>1110</v>
      </c>
      <c r="E12" s="68">
        <v>1133</v>
      </c>
      <c r="F12" s="68">
        <v>1103</v>
      </c>
      <c r="G12" s="68">
        <v>1071</v>
      </c>
      <c r="H12" s="68">
        <v>1127</v>
      </c>
      <c r="I12" s="92">
        <v>1105</v>
      </c>
      <c r="J12" s="92">
        <v>1127</v>
      </c>
      <c r="K12" s="92">
        <v>1091</v>
      </c>
    </row>
    <row r="13" spans="1:12" ht="12.75" customHeight="1" x14ac:dyDescent="0.2">
      <c r="A13" s="91" t="s">
        <v>410</v>
      </c>
      <c r="B13" s="68">
        <v>270</v>
      </c>
      <c r="C13" s="68">
        <v>284</v>
      </c>
      <c r="D13" s="68">
        <v>359</v>
      </c>
      <c r="E13" s="68">
        <v>339</v>
      </c>
      <c r="F13" s="68">
        <v>346</v>
      </c>
      <c r="G13" s="68">
        <v>352</v>
      </c>
      <c r="H13" s="68">
        <v>395</v>
      </c>
      <c r="I13" s="92">
        <v>395</v>
      </c>
      <c r="J13" s="92">
        <v>418</v>
      </c>
      <c r="K13" s="92">
        <v>415</v>
      </c>
    </row>
    <row r="14" spans="1:12" ht="12.75" customHeight="1" x14ac:dyDescent="0.2">
      <c r="A14" s="91" t="s">
        <v>407</v>
      </c>
      <c r="B14" s="68">
        <v>382</v>
      </c>
      <c r="C14" s="68">
        <v>391</v>
      </c>
      <c r="D14" s="68">
        <v>429</v>
      </c>
      <c r="E14" s="68">
        <v>415</v>
      </c>
      <c r="F14" s="68">
        <v>409</v>
      </c>
      <c r="G14" s="68">
        <v>398</v>
      </c>
      <c r="H14" s="68">
        <v>423</v>
      </c>
      <c r="I14" s="92">
        <v>428</v>
      </c>
      <c r="J14" s="92">
        <v>427</v>
      </c>
      <c r="K14" s="92">
        <v>426</v>
      </c>
    </row>
    <row r="15" spans="1:12" ht="12.75" customHeight="1" x14ac:dyDescent="0.2">
      <c r="A15" s="91" t="s">
        <v>408</v>
      </c>
      <c r="B15" s="68">
        <v>43</v>
      </c>
      <c r="C15" s="68">
        <v>45</v>
      </c>
      <c r="D15" s="68">
        <v>52</v>
      </c>
      <c r="E15" s="68">
        <v>65</v>
      </c>
      <c r="F15" s="68">
        <v>52</v>
      </c>
      <c r="G15" s="68">
        <v>57</v>
      </c>
      <c r="H15" s="68">
        <v>71</v>
      </c>
      <c r="I15" s="92">
        <v>72</v>
      </c>
      <c r="J15" s="92">
        <v>64</v>
      </c>
      <c r="K15" s="92">
        <v>71</v>
      </c>
    </row>
    <row r="16" spans="1:12" ht="12.75" customHeight="1" x14ac:dyDescent="0.25">
      <c r="A16" s="89" t="s">
        <v>411</v>
      </c>
      <c r="B16" s="75">
        <v>16704</v>
      </c>
      <c r="C16" s="75">
        <v>17570</v>
      </c>
      <c r="D16" s="75">
        <v>18279</v>
      </c>
      <c r="E16" s="75">
        <v>18740</v>
      </c>
      <c r="F16" s="75">
        <v>19140</v>
      </c>
      <c r="G16" s="75">
        <v>19551</v>
      </c>
      <c r="H16" s="75">
        <v>19652</v>
      </c>
      <c r="I16" s="70">
        <v>20239</v>
      </c>
      <c r="J16" s="70">
        <v>21299</v>
      </c>
      <c r="K16" s="70">
        <v>22038</v>
      </c>
      <c r="L16" s="85"/>
    </row>
    <row r="17" spans="1:11" ht="12.75" customHeight="1" x14ac:dyDescent="0.2">
      <c r="A17" s="91" t="s">
        <v>412</v>
      </c>
      <c r="B17" s="68">
        <v>7470</v>
      </c>
      <c r="C17" s="68">
        <v>7817</v>
      </c>
      <c r="D17" s="68">
        <f>5122+2984</f>
        <v>8106</v>
      </c>
      <c r="E17" s="68">
        <v>8268</v>
      </c>
      <c r="F17" s="68">
        <v>8312</v>
      </c>
      <c r="G17" s="68">
        <v>8226</v>
      </c>
      <c r="H17" s="68">
        <v>8231</v>
      </c>
      <c r="I17" s="92">
        <v>8410</v>
      </c>
      <c r="J17" s="92">
        <v>8682</v>
      </c>
      <c r="K17" s="92">
        <v>8711</v>
      </c>
    </row>
    <row r="18" spans="1:11" ht="12.75" customHeight="1" x14ac:dyDescent="0.25">
      <c r="A18" s="91" t="s">
        <v>413</v>
      </c>
      <c r="B18" s="68">
        <v>8631</v>
      </c>
      <c r="C18" s="68">
        <v>9082</v>
      </c>
      <c r="D18" s="68">
        <f>5864+3578</f>
        <v>9442</v>
      </c>
      <c r="E18" s="68">
        <v>9702</v>
      </c>
      <c r="F18" s="68">
        <v>10048</v>
      </c>
      <c r="G18" s="68">
        <v>10506</v>
      </c>
      <c r="H18" s="68">
        <v>10612</v>
      </c>
      <c r="I18" s="92">
        <v>10989</v>
      </c>
      <c r="J18" s="92">
        <v>11729</v>
      </c>
      <c r="K18" s="92">
        <v>12447</v>
      </c>
    </row>
    <row r="19" spans="1:11" ht="12.75" customHeight="1" x14ac:dyDescent="0.25">
      <c r="A19" s="91" t="s">
        <v>414</v>
      </c>
      <c r="B19" s="68">
        <v>603</v>
      </c>
      <c r="C19" s="68">
        <v>671</v>
      </c>
      <c r="D19" s="68">
        <f>555+66+80+30</f>
        <v>731</v>
      </c>
      <c r="E19" s="68">
        <v>770</v>
      </c>
      <c r="F19" s="68">
        <v>780</v>
      </c>
      <c r="G19" s="68">
        <v>819</v>
      </c>
      <c r="H19" s="68">
        <v>809</v>
      </c>
      <c r="I19" s="92">
        <v>840</v>
      </c>
      <c r="J19" s="92">
        <v>888</v>
      </c>
      <c r="K19" s="92">
        <v>880</v>
      </c>
    </row>
    <row r="20" spans="1:11" ht="12.75" customHeight="1" x14ac:dyDescent="0.25">
      <c r="A20" s="91" t="s">
        <v>405</v>
      </c>
      <c r="B20" s="68">
        <v>453</v>
      </c>
      <c r="C20" s="68">
        <v>504</v>
      </c>
      <c r="D20" s="68">
        <v>514</v>
      </c>
      <c r="E20" s="68">
        <v>523</v>
      </c>
      <c r="F20" s="68">
        <v>560</v>
      </c>
      <c r="G20" s="68">
        <v>554</v>
      </c>
      <c r="H20" s="68">
        <v>555</v>
      </c>
      <c r="I20" s="92">
        <v>565</v>
      </c>
      <c r="J20" s="92">
        <v>603</v>
      </c>
      <c r="K20" s="92">
        <v>628</v>
      </c>
    </row>
    <row r="21" spans="1:11" ht="12.75" customHeight="1" x14ac:dyDescent="0.2">
      <c r="A21" s="91" t="s">
        <v>406</v>
      </c>
      <c r="B21" s="68">
        <v>10022</v>
      </c>
      <c r="C21" s="68">
        <v>10618</v>
      </c>
      <c r="D21" s="68">
        <f>13+9+6+2624+7+75+24+49+9+1+439+3+3+7+45+2+7334+44+188+8+15+53+14+69+22+111</f>
        <v>11174</v>
      </c>
      <c r="E21" s="68">
        <v>11545</v>
      </c>
      <c r="F21" s="68">
        <v>11901</v>
      </c>
      <c r="G21" s="68">
        <v>12200</v>
      </c>
      <c r="H21" s="68">
        <v>12237</v>
      </c>
      <c r="I21" s="92">
        <v>12710</v>
      </c>
      <c r="J21" s="92">
        <v>13338</v>
      </c>
      <c r="K21" s="92">
        <v>13705</v>
      </c>
    </row>
    <row r="22" spans="1:11" ht="12.75" customHeight="1" x14ac:dyDescent="0.2">
      <c r="A22" s="91" t="s">
        <v>407</v>
      </c>
      <c r="B22" s="68">
        <v>5848</v>
      </c>
      <c r="C22" s="68">
        <v>6027</v>
      </c>
      <c r="D22" s="68">
        <v>6146</v>
      </c>
      <c r="E22" s="68">
        <v>6221</v>
      </c>
      <c r="F22" s="68">
        <v>6249</v>
      </c>
      <c r="G22" s="68">
        <v>6355</v>
      </c>
      <c r="H22" s="68">
        <v>6414</v>
      </c>
      <c r="I22" s="92">
        <v>6502</v>
      </c>
      <c r="J22" s="92">
        <v>6871</v>
      </c>
      <c r="K22" s="92">
        <v>7206</v>
      </c>
    </row>
    <row r="23" spans="1:11" ht="12.75" customHeight="1" x14ac:dyDescent="0.2">
      <c r="A23" s="91" t="s">
        <v>408</v>
      </c>
      <c r="B23" s="68">
        <v>381</v>
      </c>
      <c r="C23" s="68">
        <v>421</v>
      </c>
      <c r="D23" s="68">
        <v>445</v>
      </c>
      <c r="E23" s="68">
        <v>451</v>
      </c>
      <c r="F23" s="68">
        <v>430</v>
      </c>
      <c r="G23" s="68">
        <v>442</v>
      </c>
      <c r="H23" s="68">
        <v>446</v>
      </c>
      <c r="I23" s="92">
        <v>462</v>
      </c>
      <c r="J23" s="92">
        <v>487</v>
      </c>
      <c r="K23" s="92">
        <v>499</v>
      </c>
    </row>
    <row r="24" spans="1:11" ht="12.75" customHeight="1" x14ac:dyDescent="0.2">
      <c r="A24" s="89" t="s">
        <v>415</v>
      </c>
      <c r="B24" s="93">
        <v>32877</v>
      </c>
      <c r="C24" s="93">
        <v>34334</v>
      </c>
      <c r="D24" s="93">
        <v>35253</v>
      </c>
      <c r="E24" s="93">
        <v>35829</v>
      </c>
      <c r="F24" s="93">
        <v>36224</v>
      </c>
      <c r="G24" s="93">
        <v>36680</v>
      </c>
      <c r="H24" s="93">
        <v>36755</v>
      </c>
      <c r="I24" s="94">
        <v>37453</v>
      </c>
      <c r="J24" s="94">
        <v>38661</v>
      </c>
      <c r="K24" s="94">
        <v>39635</v>
      </c>
    </row>
    <row r="25" spans="1:11" ht="12.75" customHeight="1" x14ac:dyDescent="0.25">
      <c r="A25" s="91" t="s">
        <v>405</v>
      </c>
      <c r="B25" s="37">
        <v>10747</v>
      </c>
      <c r="C25" s="37">
        <v>11147</v>
      </c>
      <c r="D25" s="37">
        <f>6256+5064</f>
        <v>11320</v>
      </c>
      <c r="E25" s="37">
        <v>11307</v>
      </c>
      <c r="F25" s="37">
        <v>11303</v>
      </c>
      <c r="G25" s="37">
        <v>11365</v>
      </c>
      <c r="H25" s="37">
        <v>11356</v>
      </c>
      <c r="I25" s="95">
        <v>11470</v>
      </c>
      <c r="J25" s="95">
        <v>11571</v>
      </c>
      <c r="K25" s="95">
        <v>11738</v>
      </c>
    </row>
    <row r="26" spans="1:11" ht="12.75" customHeight="1" x14ac:dyDescent="0.2">
      <c r="A26" s="91" t="s">
        <v>369</v>
      </c>
      <c r="B26" s="37">
        <v>22130</v>
      </c>
      <c r="C26" s="37">
        <v>23187</v>
      </c>
      <c r="D26" s="37">
        <f>SUM(D27:D29)</f>
        <v>23933</v>
      </c>
      <c r="E26" s="37">
        <v>24522</v>
      </c>
      <c r="F26" s="37">
        <v>24921</v>
      </c>
      <c r="G26" s="37">
        <v>25315</v>
      </c>
      <c r="H26" s="37">
        <v>25399</v>
      </c>
      <c r="I26" s="95">
        <v>25983</v>
      </c>
      <c r="J26" s="95">
        <v>27090</v>
      </c>
      <c r="K26" s="95">
        <v>27897</v>
      </c>
    </row>
    <row r="27" spans="1:11" ht="12.75" customHeight="1" x14ac:dyDescent="0.2">
      <c r="A27" s="91" t="s">
        <v>406</v>
      </c>
      <c r="B27" s="37">
        <v>13203</v>
      </c>
      <c r="C27" s="37">
        <v>13913</v>
      </c>
      <c r="D27" s="37">
        <f>9240+5281</f>
        <v>14521</v>
      </c>
      <c r="E27" s="37">
        <v>15002</v>
      </c>
      <c r="F27" s="37">
        <v>15476</v>
      </c>
      <c r="G27" s="37">
        <v>15779</v>
      </c>
      <c r="H27" s="37">
        <v>15852</v>
      </c>
      <c r="I27" s="95">
        <v>16352</v>
      </c>
      <c r="J27" s="95">
        <v>17023</v>
      </c>
      <c r="K27" s="95">
        <v>17425</v>
      </c>
    </row>
    <row r="28" spans="1:11" ht="12.75" customHeight="1" x14ac:dyDescent="0.2">
      <c r="A28" s="91" t="s">
        <v>407</v>
      </c>
      <c r="B28" s="37">
        <v>7444</v>
      </c>
      <c r="C28" s="37">
        <v>7639</v>
      </c>
      <c r="D28" s="37">
        <f>4626+3145</f>
        <v>7771</v>
      </c>
      <c r="E28" s="37">
        <v>7854</v>
      </c>
      <c r="F28" s="37">
        <v>7846</v>
      </c>
      <c r="G28" s="37">
        <v>7938</v>
      </c>
      <c r="H28" s="37">
        <v>7977</v>
      </c>
      <c r="I28" s="95">
        <v>8057</v>
      </c>
      <c r="J28" s="95">
        <v>8448</v>
      </c>
      <c r="K28" s="95">
        <v>8798</v>
      </c>
    </row>
    <row r="29" spans="1:11" ht="12.75" customHeight="1" x14ac:dyDescent="0.2">
      <c r="A29" s="96" t="s">
        <v>408</v>
      </c>
      <c r="B29" s="40">
        <v>1483</v>
      </c>
      <c r="C29" s="40">
        <v>1635</v>
      </c>
      <c r="D29" s="40">
        <f>937+704</f>
        <v>1641</v>
      </c>
      <c r="E29" s="40">
        <v>1666</v>
      </c>
      <c r="F29" s="40">
        <v>1599</v>
      </c>
      <c r="G29" s="40">
        <v>1598</v>
      </c>
      <c r="H29" s="40">
        <v>1570</v>
      </c>
      <c r="I29" s="97">
        <v>1574</v>
      </c>
      <c r="J29" s="97">
        <v>1619</v>
      </c>
      <c r="K29" s="97">
        <v>1674</v>
      </c>
    </row>
    <row r="30" spans="1:11" ht="13.15" x14ac:dyDescent="0.25">
      <c r="B30" s="80"/>
      <c r="C30" s="80"/>
      <c r="D30" s="80"/>
      <c r="E30" s="80"/>
      <c r="F30" s="80"/>
      <c r="G30" s="80"/>
      <c r="H30" s="80"/>
      <c r="I30" s="80"/>
      <c r="J30" s="80"/>
      <c r="K30" s="80"/>
    </row>
    <row r="31" spans="1:11" x14ac:dyDescent="0.2">
      <c r="A31" s="230" t="s">
        <v>359</v>
      </c>
      <c r="B31" s="239"/>
      <c r="C31" s="239"/>
    </row>
    <row r="32" spans="1:11" x14ac:dyDescent="0.2">
      <c r="A32" s="232" t="s">
        <v>375</v>
      </c>
      <c r="B32" s="232"/>
      <c r="C32" s="232"/>
    </row>
    <row r="33" spans="1:3" x14ac:dyDescent="0.2">
      <c r="A33" s="232" t="s">
        <v>376</v>
      </c>
      <c r="B33" s="232"/>
      <c r="C33" s="232"/>
    </row>
  </sheetData>
  <mergeCells count="6">
    <mergeCell ref="B5:E5"/>
    <mergeCell ref="A31:C31"/>
    <mergeCell ref="A32:C32"/>
    <mergeCell ref="A33:C33"/>
    <mergeCell ref="A1:K1"/>
    <mergeCell ref="A3:K3"/>
  </mergeCell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>
    <oddHeader xml:space="preserve">&amp;C&amp;"Arial Narrow,Standard"
</oddHeader>
    <oddFooter>&amp;C&amp;"Arial Narrow,Standard"- &amp;P -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1"/>
  <sheetViews>
    <sheetView zoomScaleNormal="150" workbookViewId="0">
      <selection sqref="A1:L1"/>
    </sheetView>
  </sheetViews>
  <sheetFormatPr baseColWidth="10" defaultColWidth="11.42578125" defaultRowHeight="12.75" x14ac:dyDescent="0.2"/>
  <cols>
    <col min="1" max="1" width="30.42578125" style="47" bestFit="1" customWidth="1"/>
    <col min="2" max="11" width="8.7109375" style="47" customWidth="1"/>
    <col min="12" max="12" width="13.7109375" style="47" customWidth="1"/>
    <col min="13" max="255" width="11.42578125" style="47"/>
    <col min="256" max="256" width="30.42578125" style="47" bestFit="1" customWidth="1"/>
    <col min="257" max="266" width="8.7109375" style="47" customWidth="1"/>
    <col min="267" max="267" width="13.7109375" style="47" customWidth="1"/>
    <col min="268" max="511" width="11.42578125" style="47"/>
    <col min="512" max="512" width="30.42578125" style="47" bestFit="1" customWidth="1"/>
    <col min="513" max="522" width="8.7109375" style="47" customWidth="1"/>
    <col min="523" max="523" width="13.7109375" style="47" customWidth="1"/>
    <col min="524" max="767" width="11.42578125" style="47"/>
    <col min="768" max="768" width="30.42578125" style="47" bestFit="1" customWidth="1"/>
    <col min="769" max="778" width="8.7109375" style="47" customWidth="1"/>
    <col min="779" max="779" width="13.7109375" style="47" customWidth="1"/>
    <col min="780" max="1023" width="11.42578125" style="47"/>
    <col min="1024" max="1024" width="30.42578125" style="47" bestFit="1" customWidth="1"/>
    <col min="1025" max="1034" width="8.7109375" style="47" customWidth="1"/>
    <col min="1035" max="1035" width="13.7109375" style="47" customWidth="1"/>
    <col min="1036" max="1279" width="11.42578125" style="47"/>
    <col min="1280" max="1280" width="30.42578125" style="47" bestFit="1" customWidth="1"/>
    <col min="1281" max="1290" width="8.7109375" style="47" customWidth="1"/>
    <col min="1291" max="1291" width="13.7109375" style="47" customWidth="1"/>
    <col min="1292" max="1535" width="11.42578125" style="47"/>
    <col min="1536" max="1536" width="30.42578125" style="47" bestFit="1" customWidth="1"/>
    <col min="1537" max="1546" width="8.7109375" style="47" customWidth="1"/>
    <col min="1547" max="1547" width="13.7109375" style="47" customWidth="1"/>
    <col min="1548" max="1791" width="11.42578125" style="47"/>
    <col min="1792" max="1792" width="30.42578125" style="47" bestFit="1" customWidth="1"/>
    <col min="1793" max="1802" width="8.7109375" style="47" customWidth="1"/>
    <col min="1803" max="1803" width="13.7109375" style="47" customWidth="1"/>
    <col min="1804" max="2047" width="11.42578125" style="47"/>
    <col min="2048" max="2048" width="30.42578125" style="47" bestFit="1" customWidth="1"/>
    <col min="2049" max="2058" width="8.7109375" style="47" customWidth="1"/>
    <col min="2059" max="2059" width="13.7109375" style="47" customWidth="1"/>
    <col min="2060" max="2303" width="11.42578125" style="47"/>
    <col min="2304" max="2304" width="30.42578125" style="47" bestFit="1" customWidth="1"/>
    <col min="2305" max="2314" width="8.7109375" style="47" customWidth="1"/>
    <col min="2315" max="2315" width="13.7109375" style="47" customWidth="1"/>
    <col min="2316" max="2559" width="11.42578125" style="47"/>
    <col min="2560" max="2560" width="30.42578125" style="47" bestFit="1" customWidth="1"/>
    <col min="2561" max="2570" width="8.7109375" style="47" customWidth="1"/>
    <col min="2571" max="2571" width="13.7109375" style="47" customWidth="1"/>
    <col min="2572" max="2815" width="11.42578125" style="47"/>
    <col min="2816" max="2816" width="30.42578125" style="47" bestFit="1" customWidth="1"/>
    <col min="2817" max="2826" width="8.7109375" style="47" customWidth="1"/>
    <col min="2827" max="2827" width="13.7109375" style="47" customWidth="1"/>
    <col min="2828" max="3071" width="11.42578125" style="47"/>
    <col min="3072" max="3072" width="30.42578125" style="47" bestFit="1" customWidth="1"/>
    <col min="3073" max="3082" width="8.7109375" style="47" customWidth="1"/>
    <col min="3083" max="3083" width="13.7109375" style="47" customWidth="1"/>
    <col min="3084" max="3327" width="11.42578125" style="47"/>
    <col min="3328" max="3328" width="30.42578125" style="47" bestFit="1" customWidth="1"/>
    <col min="3329" max="3338" width="8.7109375" style="47" customWidth="1"/>
    <col min="3339" max="3339" width="13.7109375" style="47" customWidth="1"/>
    <col min="3340" max="3583" width="11.42578125" style="47"/>
    <col min="3584" max="3584" width="30.42578125" style="47" bestFit="1" customWidth="1"/>
    <col min="3585" max="3594" width="8.7109375" style="47" customWidth="1"/>
    <col min="3595" max="3595" width="13.7109375" style="47" customWidth="1"/>
    <col min="3596" max="3839" width="11.42578125" style="47"/>
    <col min="3840" max="3840" width="30.42578125" style="47" bestFit="1" customWidth="1"/>
    <col min="3841" max="3850" width="8.7109375" style="47" customWidth="1"/>
    <col min="3851" max="3851" width="13.7109375" style="47" customWidth="1"/>
    <col min="3852" max="4095" width="11.42578125" style="47"/>
    <col min="4096" max="4096" width="30.42578125" style="47" bestFit="1" customWidth="1"/>
    <col min="4097" max="4106" width="8.7109375" style="47" customWidth="1"/>
    <col min="4107" max="4107" width="13.7109375" style="47" customWidth="1"/>
    <col min="4108" max="4351" width="11.42578125" style="47"/>
    <col min="4352" max="4352" width="30.42578125" style="47" bestFit="1" customWidth="1"/>
    <col min="4353" max="4362" width="8.7109375" style="47" customWidth="1"/>
    <col min="4363" max="4363" width="13.7109375" style="47" customWidth="1"/>
    <col min="4364" max="4607" width="11.42578125" style="47"/>
    <col min="4608" max="4608" width="30.42578125" style="47" bestFit="1" customWidth="1"/>
    <col min="4609" max="4618" width="8.7109375" style="47" customWidth="1"/>
    <col min="4619" max="4619" width="13.7109375" style="47" customWidth="1"/>
    <col min="4620" max="4863" width="11.42578125" style="47"/>
    <col min="4864" max="4864" width="30.42578125" style="47" bestFit="1" customWidth="1"/>
    <col min="4865" max="4874" width="8.7109375" style="47" customWidth="1"/>
    <col min="4875" max="4875" width="13.7109375" style="47" customWidth="1"/>
    <col min="4876" max="5119" width="11.42578125" style="47"/>
    <col min="5120" max="5120" width="30.42578125" style="47" bestFit="1" customWidth="1"/>
    <col min="5121" max="5130" width="8.7109375" style="47" customWidth="1"/>
    <col min="5131" max="5131" width="13.7109375" style="47" customWidth="1"/>
    <col min="5132" max="5375" width="11.42578125" style="47"/>
    <col min="5376" max="5376" width="30.42578125" style="47" bestFit="1" customWidth="1"/>
    <col min="5377" max="5386" width="8.7109375" style="47" customWidth="1"/>
    <col min="5387" max="5387" width="13.7109375" style="47" customWidth="1"/>
    <col min="5388" max="5631" width="11.42578125" style="47"/>
    <col min="5632" max="5632" width="30.42578125" style="47" bestFit="1" customWidth="1"/>
    <col min="5633" max="5642" width="8.7109375" style="47" customWidth="1"/>
    <col min="5643" max="5643" width="13.7109375" style="47" customWidth="1"/>
    <col min="5644" max="5887" width="11.42578125" style="47"/>
    <col min="5888" max="5888" width="30.42578125" style="47" bestFit="1" customWidth="1"/>
    <col min="5889" max="5898" width="8.7109375" style="47" customWidth="1"/>
    <col min="5899" max="5899" width="13.7109375" style="47" customWidth="1"/>
    <col min="5900" max="6143" width="11.42578125" style="47"/>
    <col min="6144" max="6144" width="30.42578125" style="47" bestFit="1" customWidth="1"/>
    <col min="6145" max="6154" width="8.7109375" style="47" customWidth="1"/>
    <col min="6155" max="6155" width="13.7109375" style="47" customWidth="1"/>
    <col min="6156" max="6399" width="11.42578125" style="47"/>
    <col min="6400" max="6400" width="30.42578125" style="47" bestFit="1" customWidth="1"/>
    <col min="6401" max="6410" width="8.7109375" style="47" customWidth="1"/>
    <col min="6411" max="6411" width="13.7109375" style="47" customWidth="1"/>
    <col min="6412" max="6655" width="11.42578125" style="47"/>
    <col min="6656" max="6656" width="30.42578125" style="47" bestFit="1" customWidth="1"/>
    <col min="6657" max="6666" width="8.7109375" style="47" customWidth="1"/>
    <col min="6667" max="6667" width="13.7109375" style="47" customWidth="1"/>
    <col min="6668" max="6911" width="11.42578125" style="47"/>
    <col min="6912" max="6912" width="30.42578125" style="47" bestFit="1" customWidth="1"/>
    <col min="6913" max="6922" width="8.7109375" style="47" customWidth="1"/>
    <col min="6923" max="6923" width="13.7109375" style="47" customWidth="1"/>
    <col min="6924" max="7167" width="11.42578125" style="47"/>
    <col min="7168" max="7168" width="30.42578125" style="47" bestFit="1" customWidth="1"/>
    <col min="7169" max="7178" width="8.7109375" style="47" customWidth="1"/>
    <col min="7179" max="7179" width="13.7109375" style="47" customWidth="1"/>
    <col min="7180" max="7423" width="11.42578125" style="47"/>
    <col min="7424" max="7424" width="30.42578125" style="47" bestFit="1" customWidth="1"/>
    <col min="7425" max="7434" width="8.7109375" style="47" customWidth="1"/>
    <col min="7435" max="7435" width="13.7109375" style="47" customWidth="1"/>
    <col min="7436" max="7679" width="11.42578125" style="47"/>
    <col min="7680" max="7680" width="30.42578125" style="47" bestFit="1" customWidth="1"/>
    <col min="7681" max="7690" width="8.7109375" style="47" customWidth="1"/>
    <col min="7691" max="7691" width="13.7109375" style="47" customWidth="1"/>
    <col min="7692" max="7935" width="11.42578125" style="47"/>
    <col min="7936" max="7936" width="30.42578125" style="47" bestFit="1" customWidth="1"/>
    <col min="7937" max="7946" width="8.7109375" style="47" customWidth="1"/>
    <col min="7947" max="7947" width="13.7109375" style="47" customWidth="1"/>
    <col min="7948" max="8191" width="11.42578125" style="47"/>
    <col min="8192" max="8192" width="30.42578125" style="47" bestFit="1" customWidth="1"/>
    <col min="8193" max="8202" width="8.7109375" style="47" customWidth="1"/>
    <col min="8203" max="8203" width="13.7109375" style="47" customWidth="1"/>
    <col min="8204" max="8447" width="11.42578125" style="47"/>
    <col min="8448" max="8448" width="30.42578125" style="47" bestFit="1" customWidth="1"/>
    <col min="8449" max="8458" width="8.7109375" style="47" customWidth="1"/>
    <col min="8459" max="8459" width="13.7109375" style="47" customWidth="1"/>
    <col min="8460" max="8703" width="11.42578125" style="47"/>
    <col min="8704" max="8704" width="30.42578125" style="47" bestFit="1" customWidth="1"/>
    <col min="8705" max="8714" width="8.7109375" style="47" customWidth="1"/>
    <col min="8715" max="8715" width="13.7109375" style="47" customWidth="1"/>
    <col min="8716" max="8959" width="11.42578125" style="47"/>
    <col min="8960" max="8960" width="30.42578125" style="47" bestFit="1" customWidth="1"/>
    <col min="8961" max="8970" width="8.7109375" style="47" customWidth="1"/>
    <col min="8971" max="8971" width="13.7109375" style="47" customWidth="1"/>
    <col min="8972" max="9215" width="11.42578125" style="47"/>
    <col min="9216" max="9216" width="30.42578125" style="47" bestFit="1" customWidth="1"/>
    <col min="9217" max="9226" width="8.7109375" style="47" customWidth="1"/>
    <col min="9227" max="9227" width="13.7109375" style="47" customWidth="1"/>
    <col min="9228" max="9471" width="11.42578125" style="47"/>
    <col min="9472" max="9472" width="30.42578125" style="47" bestFit="1" customWidth="1"/>
    <col min="9473" max="9482" width="8.7109375" style="47" customWidth="1"/>
    <col min="9483" max="9483" width="13.7109375" style="47" customWidth="1"/>
    <col min="9484" max="9727" width="11.42578125" style="47"/>
    <col min="9728" max="9728" width="30.42578125" style="47" bestFit="1" customWidth="1"/>
    <col min="9729" max="9738" width="8.7109375" style="47" customWidth="1"/>
    <col min="9739" max="9739" width="13.7109375" style="47" customWidth="1"/>
    <col min="9740" max="9983" width="11.42578125" style="47"/>
    <col min="9984" max="9984" width="30.42578125" style="47" bestFit="1" customWidth="1"/>
    <col min="9985" max="9994" width="8.7109375" style="47" customWidth="1"/>
    <col min="9995" max="9995" width="13.7109375" style="47" customWidth="1"/>
    <col min="9996" max="10239" width="11.42578125" style="47"/>
    <col min="10240" max="10240" width="30.42578125" style="47" bestFit="1" customWidth="1"/>
    <col min="10241" max="10250" width="8.7109375" style="47" customWidth="1"/>
    <col min="10251" max="10251" width="13.7109375" style="47" customWidth="1"/>
    <col min="10252" max="10495" width="11.42578125" style="47"/>
    <col min="10496" max="10496" width="30.42578125" style="47" bestFit="1" customWidth="1"/>
    <col min="10497" max="10506" width="8.7109375" style="47" customWidth="1"/>
    <col min="10507" max="10507" width="13.7109375" style="47" customWidth="1"/>
    <col min="10508" max="10751" width="11.42578125" style="47"/>
    <col min="10752" max="10752" width="30.42578125" style="47" bestFit="1" customWidth="1"/>
    <col min="10753" max="10762" width="8.7109375" style="47" customWidth="1"/>
    <col min="10763" max="10763" width="13.7109375" style="47" customWidth="1"/>
    <col min="10764" max="11007" width="11.42578125" style="47"/>
    <col min="11008" max="11008" width="30.42578125" style="47" bestFit="1" customWidth="1"/>
    <col min="11009" max="11018" width="8.7109375" style="47" customWidth="1"/>
    <col min="11019" max="11019" width="13.7109375" style="47" customWidth="1"/>
    <col min="11020" max="11263" width="11.42578125" style="47"/>
    <col min="11264" max="11264" width="30.42578125" style="47" bestFit="1" customWidth="1"/>
    <col min="11265" max="11274" width="8.7109375" style="47" customWidth="1"/>
    <col min="11275" max="11275" width="13.7109375" style="47" customWidth="1"/>
    <col min="11276" max="11519" width="11.42578125" style="47"/>
    <col min="11520" max="11520" width="30.42578125" style="47" bestFit="1" customWidth="1"/>
    <col min="11521" max="11530" width="8.7109375" style="47" customWidth="1"/>
    <col min="11531" max="11531" width="13.7109375" style="47" customWidth="1"/>
    <col min="11532" max="11775" width="11.42578125" style="47"/>
    <col min="11776" max="11776" width="30.42578125" style="47" bestFit="1" customWidth="1"/>
    <col min="11777" max="11786" width="8.7109375" style="47" customWidth="1"/>
    <col min="11787" max="11787" width="13.7109375" style="47" customWidth="1"/>
    <col min="11788" max="12031" width="11.42578125" style="47"/>
    <col min="12032" max="12032" width="30.42578125" style="47" bestFit="1" customWidth="1"/>
    <col min="12033" max="12042" width="8.7109375" style="47" customWidth="1"/>
    <col min="12043" max="12043" width="13.7109375" style="47" customWidth="1"/>
    <col min="12044" max="12287" width="11.42578125" style="47"/>
    <col min="12288" max="12288" width="30.42578125" style="47" bestFit="1" customWidth="1"/>
    <col min="12289" max="12298" width="8.7109375" style="47" customWidth="1"/>
    <col min="12299" max="12299" width="13.7109375" style="47" customWidth="1"/>
    <col min="12300" max="12543" width="11.42578125" style="47"/>
    <col min="12544" max="12544" width="30.42578125" style="47" bestFit="1" customWidth="1"/>
    <col min="12545" max="12554" width="8.7109375" style="47" customWidth="1"/>
    <col min="12555" max="12555" width="13.7109375" style="47" customWidth="1"/>
    <col min="12556" max="12799" width="11.42578125" style="47"/>
    <col min="12800" max="12800" width="30.42578125" style="47" bestFit="1" customWidth="1"/>
    <col min="12801" max="12810" width="8.7109375" style="47" customWidth="1"/>
    <col min="12811" max="12811" width="13.7109375" style="47" customWidth="1"/>
    <col min="12812" max="13055" width="11.42578125" style="47"/>
    <col min="13056" max="13056" width="30.42578125" style="47" bestFit="1" customWidth="1"/>
    <col min="13057" max="13066" width="8.7109375" style="47" customWidth="1"/>
    <col min="13067" max="13067" width="13.7109375" style="47" customWidth="1"/>
    <col min="13068" max="13311" width="11.42578125" style="47"/>
    <col min="13312" max="13312" width="30.42578125" style="47" bestFit="1" customWidth="1"/>
    <col min="13313" max="13322" width="8.7109375" style="47" customWidth="1"/>
    <col min="13323" max="13323" width="13.7109375" style="47" customWidth="1"/>
    <col min="13324" max="13567" width="11.42578125" style="47"/>
    <col min="13568" max="13568" width="30.42578125" style="47" bestFit="1" customWidth="1"/>
    <col min="13569" max="13578" width="8.7109375" style="47" customWidth="1"/>
    <col min="13579" max="13579" width="13.7109375" style="47" customWidth="1"/>
    <col min="13580" max="13823" width="11.42578125" style="47"/>
    <col min="13824" max="13824" width="30.42578125" style="47" bestFit="1" customWidth="1"/>
    <col min="13825" max="13834" width="8.7109375" style="47" customWidth="1"/>
    <col min="13835" max="13835" width="13.7109375" style="47" customWidth="1"/>
    <col min="13836" max="14079" width="11.42578125" style="47"/>
    <col min="14080" max="14080" width="30.42578125" style="47" bestFit="1" customWidth="1"/>
    <col min="14081" max="14090" width="8.7109375" style="47" customWidth="1"/>
    <col min="14091" max="14091" width="13.7109375" style="47" customWidth="1"/>
    <col min="14092" max="14335" width="11.42578125" style="47"/>
    <col min="14336" max="14336" width="30.42578125" style="47" bestFit="1" customWidth="1"/>
    <col min="14337" max="14346" width="8.7109375" style="47" customWidth="1"/>
    <col min="14347" max="14347" width="13.7109375" style="47" customWidth="1"/>
    <col min="14348" max="14591" width="11.42578125" style="47"/>
    <col min="14592" max="14592" width="30.42578125" style="47" bestFit="1" customWidth="1"/>
    <col min="14593" max="14602" width="8.7109375" style="47" customWidth="1"/>
    <col min="14603" max="14603" width="13.7109375" style="47" customWidth="1"/>
    <col min="14604" max="14847" width="11.42578125" style="47"/>
    <col min="14848" max="14848" width="30.42578125" style="47" bestFit="1" customWidth="1"/>
    <col min="14849" max="14858" width="8.7109375" style="47" customWidth="1"/>
    <col min="14859" max="14859" width="13.7109375" style="47" customWidth="1"/>
    <col min="14860" max="15103" width="11.42578125" style="47"/>
    <col min="15104" max="15104" width="30.42578125" style="47" bestFit="1" customWidth="1"/>
    <col min="15105" max="15114" width="8.7109375" style="47" customWidth="1"/>
    <col min="15115" max="15115" width="13.7109375" style="47" customWidth="1"/>
    <col min="15116" max="15359" width="11.42578125" style="47"/>
    <col min="15360" max="15360" width="30.42578125" style="47" bestFit="1" customWidth="1"/>
    <col min="15361" max="15370" width="8.7109375" style="47" customWidth="1"/>
    <col min="15371" max="15371" width="13.7109375" style="47" customWidth="1"/>
    <col min="15372" max="15615" width="11.42578125" style="47"/>
    <col min="15616" max="15616" width="30.42578125" style="47" bestFit="1" customWidth="1"/>
    <col min="15617" max="15626" width="8.7109375" style="47" customWidth="1"/>
    <col min="15627" max="15627" width="13.7109375" style="47" customWidth="1"/>
    <col min="15628" max="15871" width="11.42578125" style="47"/>
    <col min="15872" max="15872" width="30.42578125" style="47" bestFit="1" customWidth="1"/>
    <col min="15873" max="15882" width="8.7109375" style="47" customWidth="1"/>
    <col min="15883" max="15883" width="13.7109375" style="47" customWidth="1"/>
    <col min="15884" max="16127" width="11.42578125" style="47"/>
    <col min="16128" max="16128" width="30.42578125" style="47" bestFit="1" customWidth="1"/>
    <col min="16129" max="16138" width="8.7109375" style="47" customWidth="1"/>
    <col min="16139" max="16139" width="13.7109375" style="47" customWidth="1"/>
    <col min="16140" max="16384" width="11.42578125" style="47"/>
  </cols>
  <sheetData>
    <row r="1" spans="1:12" ht="15.75" x14ac:dyDescent="0.25">
      <c r="A1" s="223" t="s">
        <v>416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s="171" customFormat="1" ht="15.75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4.45" x14ac:dyDescent="0.3">
      <c r="A3" s="218" t="s">
        <v>445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2" ht="25.5" x14ac:dyDescent="0.2">
      <c r="A4" s="17"/>
      <c r="B4" s="98" t="s">
        <v>392</v>
      </c>
      <c r="C4" s="98" t="s">
        <v>393</v>
      </c>
      <c r="D4" s="98" t="s">
        <v>394</v>
      </c>
      <c r="E4" s="98" t="s">
        <v>395</v>
      </c>
      <c r="F4" s="98" t="s">
        <v>396</v>
      </c>
      <c r="G4" s="98" t="s">
        <v>397</v>
      </c>
      <c r="H4" s="98" t="s">
        <v>398</v>
      </c>
      <c r="I4" s="98" t="s">
        <v>399</v>
      </c>
      <c r="J4" s="98" t="s">
        <v>400</v>
      </c>
      <c r="K4" s="98" t="s">
        <v>401</v>
      </c>
      <c r="L4" s="99" t="s">
        <v>417</v>
      </c>
    </row>
    <row r="5" spans="1:12" x14ac:dyDescent="0.2">
      <c r="A5" s="89" t="s">
        <v>418</v>
      </c>
      <c r="B5" s="75">
        <f>SUM(B6:B8)</f>
        <v>4012</v>
      </c>
      <c r="C5" s="75">
        <f>SUM(C6:C8)</f>
        <v>4318</v>
      </c>
      <c r="D5" s="75">
        <v>4534</v>
      </c>
      <c r="E5" s="75">
        <v>4624</v>
      </c>
      <c r="F5" s="75">
        <v>4698</v>
      </c>
      <c r="G5" s="75">
        <v>4869</v>
      </c>
      <c r="H5" s="75">
        <v>5029</v>
      </c>
      <c r="I5" s="75">
        <v>5142</v>
      </c>
      <c r="J5" s="75">
        <v>5314</v>
      </c>
      <c r="K5" s="75">
        <v>5497</v>
      </c>
      <c r="L5" s="100">
        <f t="shared" ref="L5:L14" si="0">SUM(K5-J5)/J5</f>
        <v>3.4437335340609714E-2</v>
      </c>
    </row>
    <row r="6" spans="1:12" ht="13.15" x14ac:dyDescent="0.25">
      <c r="A6" s="66" t="s">
        <v>419</v>
      </c>
      <c r="B6" s="68">
        <v>110</v>
      </c>
      <c r="C6" s="68">
        <v>111</v>
      </c>
      <c r="D6" s="68">
        <v>114</v>
      </c>
      <c r="E6" s="68">
        <v>112</v>
      </c>
      <c r="F6" s="68">
        <v>112</v>
      </c>
      <c r="G6" s="68">
        <v>116</v>
      </c>
      <c r="H6" s="68">
        <v>116</v>
      </c>
      <c r="I6" s="68">
        <v>109</v>
      </c>
      <c r="J6" s="68">
        <v>102</v>
      </c>
      <c r="K6" s="68">
        <v>106</v>
      </c>
      <c r="L6" s="100">
        <f t="shared" si="0"/>
        <v>3.9215686274509803E-2</v>
      </c>
    </row>
    <row r="7" spans="1:12" ht="13.15" x14ac:dyDescent="0.25">
      <c r="A7" s="66" t="s">
        <v>420</v>
      </c>
      <c r="B7" s="68">
        <v>585</v>
      </c>
      <c r="C7" s="68">
        <v>588</v>
      </c>
      <c r="D7" s="68">
        <v>592</v>
      </c>
      <c r="E7" s="68">
        <v>603</v>
      </c>
      <c r="F7" s="68">
        <v>615</v>
      </c>
      <c r="G7" s="68">
        <v>603</v>
      </c>
      <c r="H7" s="68">
        <v>594</v>
      </c>
      <c r="I7" s="68">
        <v>604</v>
      </c>
      <c r="J7" s="68">
        <v>616</v>
      </c>
      <c r="K7" s="68">
        <v>635</v>
      </c>
      <c r="L7" s="100">
        <f t="shared" si="0"/>
        <v>3.0844155844155844E-2</v>
      </c>
    </row>
    <row r="8" spans="1:12" ht="13.15" x14ac:dyDescent="0.25">
      <c r="A8" s="66" t="s">
        <v>421</v>
      </c>
      <c r="B8" s="68">
        <v>3317</v>
      </c>
      <c r="C8" s="68">
        <v>3619</v>
      </c>
      <c r="D8" s="68">
        <v>3828</v>
      </c>
      <c r="E8" s="68">
        <v>3909</v>
      </c>
      <c r="F8" s="68">
        <v>3971</v>
      </c>
      <c r="G8" s="68">
        <v>4150</v>
      </c>
      <c r="H8" s="68">
        <v>4319</v>
      </c>
      <c r="I8" s="68">
        <v>4429</v>
      </c>
      <c r="J8" s="68">
        <v>4596</v>
      </c>
      <c r="K8" s="68">
        <v>4756</v>
      </c>
      <c r="L8" s="100">
        <f t="shared" si="0"/>
        <v>3.4812880765883375E-2</v>
      </c>
    </row>
    <row r="9" spans="1:12" s="103" customFormat="1" ht="13.15" x14ac:dyDescent="0.25">
      <c r="A9" s="101" t="s">
        <v>422</v>
      </c>
      <c r="B9" s="102">
        <v>189</v>
      </c>
      <c r="C9" s="102">
        <v>307</v>
      </c>
      <c r="D9" s="102">
        <v>440</v>
      </c>
      <c r="E9" s="102">
        <v>343</v>
      </c>
      <c r="F9" s="102">
        <v>358</v>
      </c>
      <c r="G9" s="102">
        <v>369</v>
      </c>
      <c r="H9" s="102">
        <v>380</v>
      </c>
      <c r="I9" s="102">
        <v>401</v>
      </c>
      <c r="J9" s="102">
        <v>434</v>
      </c>
      <c r="K9" s="102">
        <v>447</v>
      </c>
      <c r="L9" s="100">
        <f t="shared" si="0"/>
        <v>2.9953917050691243E-2</v>
      </c>
    </row>
    <row r="10" spans="1:12" x14ac:dyDescent="0.2">
      <c r="A10" s="104" t="s">
        <v>199</v>
      </c>
      <c r="B10" s="75">
        <f t="shared" ref="B10:G10" si="1">SUM(B11:B13)</f>
        <v>33611</v>
      </c>
      <c r="C10" s="75">
        <f t="shared" si="1"/>
        <v>35700</v>
      </c>
      <c r="D10" s="75">
        <f t="shared" si="1"/>
        <v>36682</v>
      </c>
      <c r="E10" s="75">
        <f t="shared" si="1"/>
        <v>37284</v>
      </c>
      <c r="F10" s="75">
        <f t="shared" si="1"/>
        <v>37805</v>
      </c>
      <c r="G10" s="75">
        <f t="shared" si="1"/>
        <v>38363</v>
      </c>
      <c r="H10" s="75">
        <v>38518</v>
      </c>
      <c r="I10" s="75">
        <v>39290</v>
      </c>
      <c r="J10" s="75">
        <v>40601</v>
      </c>
      <c r="K10" s="75">
        <v>41784</v>
      </c>
      <c r="L10" s="100">
        <f t="shared" si="0"/>
        <v>2.9137213369128841E-2</v>
      </c>
    </row>
    <row r="11" spans="1:12" ht="13.15" x14ac:dyDescent="0.25">
      <c r="A11" s="66" t="s">
        <v>423</v>
      </c>
      <c r="B11" s="68">
        <v>25628</v>
      </c>
      <c r="C11" s="68">
        <v>25775</v>
      </c>
      <c r="D11" s="68">
        <v>26213</v>
      </c>
      <c r="E11" s="68">
        <v>26434</v>
      </c>
      <c r="F11" s="68">
        <v>26543</v>
      </c>
      <c r="G11" s="68">
        <v>26705</v>
      </c>
      <c r="H11" s="68">
        <v>26613</v>
      </c>
      <c r="I11" s="68">
        <v>26897</v>
      </c>
      <c r="J11" s="68">
        <v>27620</v>
      </c>
      <c r="K11" s="68">
        <v>28046</v>
      </c>
      <c r="L11" s="100">
        <f t="shared" si="0"/>
        <v>1.5423606082548877E-2</v>
      </c>
    </row>
    <row r="12" spans="1:12" ht="13.15" x14ac:dyDescent="0.25">
      <c r="A12" s="66" t="s">
        <v>424</v>
      </c>
      <c r="B12" s="68">
        <v>4681</v>
      </c>
      <c r="C12" s="68">
        <v>4851</v>
      </c>
      <c r="D12" s="68">
        <v>5156</v>
      </c>
      <c r="E12" s="68">
        <v>5346</v>
      </c>
      <c r="F12" s="68">
        <v>5524</v>
      </c>
      <c r="G12" s="68">
        <v>5730</v>
      </c>
      <c r="H12" s="68">
        <v>5826</v>
      </c>
      <c r="I12" s="68">
        <v>6101</v>
      </c>
      <c r="J12" s="68">
        <v>6379</v>
      </c>
      <c r="K12" s="68">
        <v>6747</v>
      </c>
      <c r="L12" s="100">
        <f t="shared" si="0"/>
        <v>5.7689292992632077E-2</v>
      </c>
    </row>
    <row r="13" spans="1:12" ht="13.15" x14ac:dyDescent="0.25">
      <c r="A13" s="66" t="s">
        <v>425</v>
      </c>
      <c r="B13" s="68">
        <v>3302</v>
      </c>
      <c r="C13" s="68">
        <v>5074</v>
      </c>
      <c r="D13" s="68">
        <v>5313</v>
      </c>
      <c r="E13" s="68">
        <v>5504</v>
      </c>
      <c r="F13" s="68">
        <v>5738</v>
      </c>
      <c r="G13" s="68">
        <v>5928</v>
      </c>
      <c r="H13" s="68">
        <v>6079</v>
      </c>
      <c r="I13" s="68">
        <v>6292</v>
      </c>
      <c r="J13" s="68">
        <v>6602</v>
      </c>
      <c r="K13" s="68">
        <v>6991</v>
      </c>
      <c r="L13" s="100">
        <f t="shared" si="0"/>
        <v>5.8921538927597696E-2</v>
      </c>
    </row>
    <row r="14" spans="1:12" x14ac:dyDescent="0.2">
      <c r="A14" s="105" t="s">
        <v>268</v>
      </c>
      <c r="B14" s="106">
        <v>29466</v>
      </c>
      <c r="C14" s="106">
        <v>29896</v>
      </c>
      <c r="D14" s="106">
        <v>30591</v>
      </c>
      <c r="E14" s="106">
        <v>30985</v>
      </c>
      <c r="F14" s="106">
        <v>31236</v>
      </c>
      <c r="G14" s="106">
        <v>31574</v>
      </c>
      <c r="H14" s="106">
        <v>31599</v>
      </c>
      <c r="I14" s="106">
        <v>32122</v>
      </c>
      <c r="J14" s="106">
        <v>33092</v>
      </c>
      <c r="K14" s="106">
        <v>33846</v>
      </c>
      <c r="L14" s="107">
        <f t="shared" si="0"/>
        <v>2.2784963133083525E-2</v>
      </c>
    </row>
    <row r="15" spans="1:12" ht="13.15" x14ac:dyDescent="0.25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</row>
    <row r="16" spans="1:12" ht="13.15" x14ac:dyDescent="0.25">
      <c r="A16" s="17"/>
      <c r="B16" s="17"/>
      <c r="C16" s="37"/>
      <c r="D16" s="17"/>
      <c r="E16" s="17"/>
      <c r="F16" s="17"/>
      <c r="G16" s="17"/>
      <c r="H16" s="17"/>
      <c r="I16" s="17"/>
      <c r="J16" s="17"/>
      <c r="K16" s="17"/>
      <c r="L16" s="17"/>
    </row>
    <row r="17" spans="1:14" ht="15.75" x14ac:dyDescent="0.25">
      <c r="A17" s="223" t="s">
        <v>426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</row>
    <row r="18" spans="1:14" ht="13.15" x14ac:dyDescent="0.25">
      <c r="A18" s="240" t="s">
        <v>427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</row>
    <row r="19" spans="1:14" ht="14.45" x14ac:dyDescent="0.3">
      <c r="A19" s="218" t="s">
        <v>446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</row>
    <row r="20" spans="1:14" ht="25.5" x14ac:dyDescent="0.2">
      <c r="A20" s="109"/>
      <c r="B20" s="98" t="s">
        <v>392</v>
      </c>
      <c r="C20" s="98" t="s">
        <v>393</v>
      </c>
      <c r="D20" s="98" t="s">
        <v>394</v>
      </c>
      <c r="E20" s="98" t="s">
        <v>395</v>
      </c>
      <c r="F20" s="98" t="s">
        <v>396</v>
      </c>
      <c r="G20" s="98" t="s">
        <v>397</v>
      </c>
      <c r="H20" s="98" t="s">
        <v>398</v>
      </c>
      <c r="I20" s="98" t="s">
        <v>399</v>
      </c>
      <c r="J20" s="98" t="s">
        <v>400</v>
      </c>
      <c r="K20" s="98" t="s">
        <v>401</v>
      </c>
      <c r="L20" s="99" t="s">
        <v>417</v>
      </c>
      <c r="M20" s="110"/>
    </row>
    <row r="21" spans="1:14" x14ac:dyDescent="0.2">
      <c r="A21" s="89" t="s">
        <v>428</v>
      </c>
      <c r="B21" s="75">
        <f>SUM(B22:B23)</f>
        <v>33611</v>
      </c>
      <c r="C21" s="75">
        <f>SUM(C22:C23)</f>
        <v>35700</v>
      </c>
      <c r="D21" s="75">
        <v>36682</v>
      </c>
      <c r="E21" s="75">
        <v>37284</v>
      </c>
      <c r="F21" s="75">
        <v>37805</v>
      </c>
      <c r="G21" s="75">
        <v>38363</v>
      </c>
      <c r="H21" s="75">
        <v>38518</v>
      </c>
      <c r="I21" s="75">
        <v>39290</v>
      </c>
      <c r="J21" s="75">
        <v>40601</v>
      </c>
      <c r="K21" s="75">
        <v>41784</v>
      </c>
      <c r="L21" s="100">
        <f>SUM(K21-J21)/J21</f>
        <v>2.9137213369128841E-2</v>
      </c>
      <c r="N21" s="85"/>
    </row>
    <row r="22" spans="1:14" ht="13.15" x14ac:dyDescent="0.25">
      <c r="A22" s="91" t="s">
        <v>429</v>
      </c>
      <c r="B22" s="68">
        <v>16791</v>
      </c>
      <c r="C22" s="68">
        <v>17895</v>
      </c>
      <c r="D22" s="68">
        <f>9870+8273</f>
        <v>18143</v>
      </c>
      <c r="E22" s="68">
        <v>18267</v>
      </c>
      <c r="F22" s="68">
        <v>18369</v>
      </c>
      <c r="G22" s="68">
        <v>18512</v>
      </c>
      <c r="H22" s="68">
        <v>18550</v>
      </c>
      <c r="I22" s="68">
        <v>18721</v>
      </c>
      <c r="J22" s="68">
        <v>18970</v>
      </c>
      <c r="K22" s="68">
        <v>19347</v>
      </c>
      <c r="L22" s="100">
        <f>SUM(K22-J22)/J22</f>
        <v>1.9873484449130206E-2</v>
      </c>
    </row>
    <row r="23" spans="1:14" ht="13.15" x14ac:dyDescent="0.25">
      <c r="A23" s="91" t="s">
        <v>430</v>
      </c>
      <c r="B23" s="68">
        <v>16820</v>
      </c>
      <c r="C23" s="68">
        <v>17805</v>
      </c>
      <c r="D23" s="68">
        <f>11705+6834</f>
        <v>18539</v>
      </c>
      <c r="E23" s="68">
        <v>19017</v>
      </c>
      <c r="F23" s="68">
        <v>19436</v>
      </c>
      <c r="G23" s="68">
        <v>19851</v>
      </c>
      <c r="H23" s="68">
        <v>19968</v>
      </c>
      <c r="I23" s="68">
        <v>20569</v>
      </c>
      <c r="J23" s="68">
        <v>21631</v>
      </c>
      <c r="K23" s="68">
        <v>22437</v>
      </c>
      <c r="L23" s="100">
        <f>SUM(K23-J23)/J23</f>
        <v>3.7261337894688176E-2</v>
      </c>
    </row>
    <row r="24" spans="1:14" ht="13.15" x14ac:dyDescent="0.25">
      <c r="A24" s="91" t="s">
        <v>431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100"/>
    </row>
    <row r="25" spans="1:14" ht="13.15" x14ac:dyDescent="0.25">
      <c r="A25" s="91" t="s">
        <v>176</v>
      </c>
      <c r="B25" s="68">
        <v>9334</v>
      </c>
      <c r="C25" s="68">
        <v>9522</v>
      </c>
      <c r="D25" s="68">
        <v>9733</v>
      </c>
      <c r="E25" s="68">
        <v>9834</v>
      </c>
      <c r="F25" s="68">
        <v>10018</v>
      </c>
      <c r="G25" s="68">
        <v>10051</v>
      </c>
      <c r="H25" s="68">
        <v>10078</v>
      </c>
      <c r="I25" s="68">
        <v>10228</v>
      </c>
      <c r="J25" s="68">
        <v>10856</v>
      </c>
      <c r="K25" s="68">
        <v>11291</v>
      </c>
      <c r="L25" s="100">
        <f>SUM(K25-J25)/J25</f>
        <v>4.0070007369196754E-2</v>
      </c>
    </row>
    <row r="26" spans="1:14" ht="13.15" x14ac:dyDescent="0.25">
      <c r="A26" s="91" t="s">
        <v>177</v>
      </c>
      <c r="B26" s="68">
        <v>3233</v>
      </c>
      <c r="C26" s="68">
        <v>3530</v>
      </c>
      <c r="D26" s="68">
        <v>3511</v>
      </c>
      <c r="E26" s="68">
        <v>3600</v>
      </c>
      <c r="F26" s="68">
        <v>3549</v>
      </c>
      <c r="G26" s="68">
        <v>3670</v>
      </c>
      <c r="H26" s="68">
        <v>3766</v>
      </c>
      <c r="I26" s="68">
        <v>3756</v>
      </c>
      <c r="J26" s="68">
        <v>3742</v>
      </c>
      <c r="K26" s="68">
        <v>3849</v>
      </c>
      <c r="L26" s="100">
        <f t="shared" ref="L26:L35" si="2">SUM(K26-J26)/J26</f>
        <v>2.8594334580438269E-2</v>
      </c>
    </row>
    <row r="27" spans="1:14" ht="13.15" x14ac:dyDescent="0.25">
      <c r="A27" s="91" t="s">
        <v>178</v>
      </c>
      <c r="B27" s="68">
        <v>2971</v>
      </c>
      <c r="C27" s="68">
        <v>3183</v>
      </c>
      <c r="D27" s="68">
        <v>3354</v>
      </c>
      <c r="E27" s="68">
        <v>3346</v>
      </c>
      <c r="F27" s="68">
        <v>3406</v>
      </c>
      <c r="G27" s="68">
        <v>3404</v>
      </c>
      <c r="H27" s="68">
        <v>3256</v>
      </c>
      <c r="I27" s="68">
        <v>3179</v>
      </c>
      <c r="J27" s="68">
        <v>3294</v>
      </c>
      <c r="K27" s="68">
        <v>3471</v>
      </c>
      <c r="L27" s="100">
        <f t="shared" si="2"/>
        <v>5.3734061930783242E-2</v>
      </c>
    </row>
    <row r="28" spans="1:14" ht="13.15" x14ac:dyDescent="0.25">
      <c r="A28" s="91" t="s">
        <v>179</v>
      </c>
      <c r="B28" s="68">
        <v>830</v>
      </c>
      <c r="C28" s="68">
        <v>882</v>
      </c>
      <c r="D28" s="68">
        <v>890</v>
      </c>
      <c r="E28" s="68">
        <v>924</v>
      </c>
      <c r="F28" s="68">
        <v>913</v>
      </c>
      <c r="G28" s="68">
        <v>952</v>
      </c>
      <c r="H28" s="68">
        <v>1022</v>
      </c>
      <c r="I28" s="68">
        <v>1042</v>
      </c>
      <c r="J28" s="68">
        <v>1001</v>
      </c>
      <c r="K28" s="68">
        <v>995</v>
      </c>
      <c r="L28" s="100">
        <f t="shared" si="2"/>
        <v>-5.994005994005994E-3</v>
      </c>
    </row>
    <row r="29" spans="1:14" ht="13.15" x14ac:dyDescent="0.25">
      <c r="A29" s="91" t="s">
        <v>180</v>
      </c>
      <c r="B29" s="68">
        <v>8058</v>
      </c>
      <c r="C29" s="68">
        <v>8905</v>
      </c>
      <c r="D29" s="68">
        <v>9071</v>
      </c>
      <c r="E29" s="68">
        <v>9082</v>
      </c>
      <c r="F29" s="68">
        <v>9246</v>
      </c>
      <c r="G29" s="68">
        <v>9434</v>
      </c>
      <c r="H29" s="68">
        <v>9254</v>
      </c>
      <c r="I29" s="68">
        <v>9397</v>
      </c>
      <c r="J29" s="68">
        <v>9623</v>
      </c>
      <c r="K29" s="68">
        <v>9848</v>
      </c>
      <c r="L29" s="100">
        <f t="shared" si="2"/>
        <v>2.3381481866361842E-2</v>
      </c>
    </row>
    <row r="30" spans="1:14" ht="13.15" x14ac:dyDescent="0.25">
      <c r="A30" s="91" t="s">
        <v>181</v>
      </c>
      <c r="B30" s="68">
        <v>66</v>
      </c>
      <c r="C30" s="68">
        <v>78</v>
      </c>
      <c r="D30" s="68">
        <v>77</v>
      </c>
      <c r="E30" s="68">
        <v>69</v>
      </c>
      <c r="F30" s="68">
        <v>75</v>
      </c>
      <c r="G30" s="68">
        <v>82</v>
      </c>
      <c r="H30" s="68">
        <v>72</v>
      </c>
      <c r="I30" s="68">
        <v>77</v>
      </c>
      <c r="J30" s="68">
        <v>74</v>
      </c>
      <c r="K30" s="68">
        <v>74</v>
      </c>
      <c r="L30" s="100">
        <f t="shared" si="2"/>
        <v>0</v>
      </c>
    </row>
    <row r="31" spans="1:14" ht="13.15" x14ac:dyDescent="0.25">
      <c r="A31" s="91" t="s">
        <v>182</v>
      </c>
      <c r="B31" s="68">
        <v>3594</v>
      </c>
      <c r="C31" s="68">
        <v>3853</v>
      </c>
      <c r="D31" s="68">
        <v>4219</v>
      </c>
      <c r="E31" s="68">
        <v>4493</v>
      </c>
      <c r="F31" s="68">
        <v>4576</v>
      </c>
      <c r="G31" s="68">
        <v>4641</v>
      </c>
      <c r="H31" s="68">
        <v>4777</v>
      </c>
      <c r="I31" s="68">
        <v>4879</v>
      </c>
      <c r="J31" s="68">
        <v>5248</v>
      </c>
      <c r="K31" s="68">
        <v>5316</v>
      </c>
      <c r="L31" s="100">
        <f t="shared" si="2"/>
        <v>1.2957317073170731E-2</v>
      </c>
    </row>
    <row r="32" spans="1:14" ht="13.15" x14ac:dyDescent="0.25">
      <c r="A32" s="91" t="s">
        <v>183</v>
      </c>
      <c r="B32" s="68">
        <v>2052</v>
      </c>
      <c r="C32" s="68">
        <v>2069</v>
      </c>
      <c r="D32" s="68">
        <v>2018</v>
      </c>
      <c r="E32" s="68">
        <v>2083</v>
      </c>
      <c r="F32" s="68">
        <v>2070</v>
      </c>
      <c r="G32" s="68">
        <v>1997</v>
      </c>
      <c r="H32" s="68">
        <v>2017</v>
      </c>
      <c r="I32" s="68">
        <v>2129</v>
      </c>
      <c r="J32" s="68">
        <v>2233</v>
      </c>
      <c r="K32" s="68">
        <v>2306</v>
      </c>
      <c r="L32" s="100">
        <f t="shared" si="2"/>
        <v>3.2691446484549934E-2</v>
      </c>
    </row>
    <row r="33" spans="1:13" ht="13.15" x14ac:dyDescent="0.25">
      <c r="A33" s="91" t="s">
        <v>184</v>
      </c>
      <c r="B33" s="68">
        <v>2212</v>
      </c>
      <c r="C33" s="68">
        <v>2314</v>
      </c>
      <c r="D33" s="68">
        <v>2347</v>
      </c>
      <c r="E33" s="68">
        <v>2337</v>
      </c>
      <c r="F33" s="68">
        <v>2419</v>
      </c>
      <c r="G33" s="68">
        <v>2465</v>
      </c>
      <c r="H33" s="68">
        <v>2569</v>
      </c>
      <c r="I33" s="68">
        <v>2806</v>
      </c>
      <c r="J33" s="68">
        <v>2595</v>
      </c>
      <c r="K33" s="68">
        <v>2657</v>
      </c>
      <c r="L33" s="100">
        <f t="shared" si="2"/>
        <v>2.3892100192678227E-2</v>
      </c>
    </row>
    <row r="34" spans="1:13" ht="13.15" x14ac:dyDescent="0.25">
      <c r="A34" s="91" t="s">
        <v>185</v>
      </c>
      <c r="B34" s="68">
        <v>1055</v>
      </c>
      <c r="C34" s="68">
        <v>1146</v>
      </c>
      <c r="D34" s="68">
        <v>1244</v>
      </c>
      <c r="E34" s="68">
        <v>1292</v>
      </c>
      <c r="F34" s="68">
        <v>1301</v>
      </c>
      <c r="G34" s="68">
        <v>1433</v>
      </c>
      <c r="H34" s="68">
        <v>1479</v>
      </c>
      <c r="I34" s="68">
        <v>1570</v>
      </c>
      <c r="J34" s="68">
        <v>1729</v>
      </c>
      <c r="K34" s="68">
        <v>1792</v>
      </c>
      <c r="L34" s="100">
        <f t="shared" si="2"/>
        <v>3.643724696356275E-2</v>
      </c>
    </row>
    <row r="35" spans="1:13" ht="13.15" x14ac:dyDescent="0.25">
      <c r="A35" s="96" t="s">
        <v>186</v>
      </c>
      <c r="B35" s="73">
        <v>206</v>
      </c>
      <c r="C35" s="73">
        <v>218</v>
      </c>
      <c r="D35" s="73">
        <v>218</v>
      </c>
      <c r="E35" s="73">
        <v>224</v>
      </c>
      <c r="F35" s="73">
        <v>232</v>
      </c>
      <c r="G35" s="73">
        <v>234</v>
      </c>
      <c r="H35" s="73">
        <v>228</v>
      </c>
      <c r="I35" s="73">
        <v>227</v>
      </c>
      <c r="J35" s="73">
        <v>206</v>
      </c>
      <c r="K35" s="73">
        <v>185</v>
      </c>
      <c r="L35" s="107">
        <f t="shared" si="2"/>
        <v>-0.10194174757281553</v>
      </c>
      <c r="M35" s="85"/>
    </row>
    <row r="36" spans="1:13" ht="13.15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3"/>
    </row>
    <row r="37" spans="1:13" x14ac:dyDescent="0.2">
      <c r="A37" s="241" t="s">
        <v>372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</row>
    <row r="38" spans="1:13" x14ac:dyDescent="0.2">
      <c r="A38" s="240" t="s">
        <v>383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40"/>
    </row>
    <row r="39" spans="1:13" x14ac:dyDescent="0.2">
      <c r="A39" s="232" t="s">
        <v>375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</row>
    <row r="40" spans="1:13" x14ac:dyDescent="0.2">
      <c r="A40" s="232" t="s">
        <v>376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</row>
    <row r="41" spans="1:13" x14ac:dyDescent="0.2">
      <c r="A41" s="114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6"/>
    </row>
    <row r="42" spans="1:13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3" ht="15.75" x14ac:dyDescent="0.25">
      <c r="A43" s="223" t="s">
        <v>432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</row>
    <row r="44" spans="1:13" x14ac:dyDescent="0.2">
      <c r="A44" s="240" t="s">
        <v>433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</row>
    <row r="45" spans="1:13" ht="15" x14ac:dyDescent="0.25">
      <c r="A45" s="218" t="s">
        <v>447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</row>
    <row r="46" spans="1:13" ht="25.5" x14ac:dyDescent="0.2">
      <c r="A46" s="16"/>
      <c r="B46" s="98" t="s">
        <v>392</v>
      </c>
      <c r="C46" s="98" t="s">
        <v>393</v>
      </c>
      <c r="D46" s="98" t="s">
        <v>394</v>
      </c>
      <c r="E46" s="98" t="s">
        <v>395</v>
      </c>
      <c r="F46" s="98" t="s">
        <v>396</v>
      </c>
      <c r="G46" s="98" t="s">
        <v>397</v>
      </c>
      <c r="H46" s="98" t="s">
        <v>398</v>
      </c>
      <c r="I46" s="98" t="s">
        <v>399</v>
      </c>
      <c r="J46" s="98" t="s">
        <v>400</v>
      </c>
      <c r="K46" s="98" t="s">
        <v>401</v>
      </c>
      <c r="L46" s="99" t="s">
        <v>417</v>
      </c>
    </row>
    <row r="47" spans="1:13" x14ac:dyDescent="0.2">
      <c r="A47" s="89" t="s">
        <v>268</v>
      </c>
      <c r="B47" s="75">
        <v>29466</v>
      </c>
      <c r="C47" s="75">
        <v>29896</v>
      </c>
      <c r="D47" s="75">
        <v>30591</v>
      </c>
      <c r="E47" s="75">
        <v>30985</v>
      </c>
      <c r="F47" s="75">
        <v>31236</v>
      </c>
      <c r="G47" s="75">
        <v>31574</v>
      </c>
      <c r="H47" s="75">
        <v>31599</v>
      </c>
      <c r="I47" s="75">
        <v>32122</v>
      </c>
      <c r="J47" s="75">
        <v>33092</v>
      </c>
      <c r="K47" s="75">
        <v>33846</v>
      </c>
      <c r="L47" s="100">
        <f t="shared" ref="L47:L54" si="3">SUM(K47-J47)/J47</f>
        <v>2.2784963133083525E-2</v>
      </c>
    </row>
    <row r="48" spans="1:13" x14ac:dyDescent="0.2">
      <c r="A48" s="66" t="s">
        <v>419</v>
      </c>
      <c r="B48" s="68">
        <v>244</v>
      </c>
      <c r="C48" s="68">
        <v>248</v>
      </c>
      <c r="D48" s="68">
        <v>254</v>
      </c>
      <c r="E48" s="68">
        <v>249</v>
      </c>
      <c r="F48" s="68">
        <v>252</v>
      </c>
      <c r="G48" s="68">
        <v>257</v>
      </c>
      <c r="H48" s="68">
        <v>258</v>
      </c>
      <c r="I48" s="68">
        <v>221</v>
      </c>
      <c r="J48" s="68">
        <v>225</v>
      </c>
      <c r="K48" s="68">
        <v>224</v>
      </c>
      <c r="L48" s="100">
        <f t="shared" si="3"/>
        <v>-4.4444444444444444E-3</v>
      </c>
    </row>
    <row r="49" spans="1:13" x14ac:dyDescent="0.2">
      <c r="A49" s="66" t="s">
        <v>420</v>
      </c>
      <c r="B49" s="68">
        <v>13036</v>
      </c>
      <c r="C49" s="68">
        <v>13297</v>
      </c>
      <c r="D49" s="68">
        <v>13206</v>
      </c>
      <c r="E49" s="68">
        <v>13410</v>
      </c>
      <c r="F49" s="68">
        <v>13545</v>
      </c>
      <c r="G49" s="68">
        <v>13546</v>
      </c>
      <c r="H49" s="68">
        <v>13384</v>
      </c>
      <c r="I49" s="68">
        <v>13486</v>
      </c>
      <c r="J49" s="68">
        <v>13737</v>
      </c>
      <c r="K49" s="68">
        <v>14005</v>
      </c>
      <c r="L49" s="100">
        <f t="shared" si="3"/>
        <v>1.9509354298609595E-2</v>
      </c>
    </row>
    <row r="50" spans="1:13" x14ac:dyDescent="0.2">
      <c r="A50" s="66" t="s">
        <v>421</v>
      </c>
      <c r="B50" s="68">
        <v>16186</v>
      </c>
      <c r="C50" s="68">
        <v>16350</v>
      </c>
      <c r="D50" s="68">
        <v>17130</v>
      </c>
      <c r="E50" s="68">
        <v>17326</v>
      </c>
      <c r="F50" s="68">
        <v>17439</v>
      </c>
      <c r="G50" s="68">
        <v>17772</v>
      </c>
      <c r="H50" s="68">
        <v>17957</v>
      </c>
      <c r="I50" s="68">
        <v>18415</v>
      </c>
      <c r="J50" s="68">
        <v>19130</v>
      </c>
      <c r="K50" s="68">
        <v>19617</v>
      </c>
      <c r="L50" s="100">
        <f t="shared" si="3"/>
        <v>2.5457396759017252E-2</v>
      </c>
    </row>
    <row r="51" spans="1:13" x14ac:dyDescent="0.2">
      <c r="A51" s="91" t="s">
        <v>434</v>
      </c>
      <c r="B51" s="117">
        <v>21309</v>
      </c>
      <c r="C51" s="117">
        <v>21652</v>
      </c>
      <c r="D51" s="117">
        <v>21957</v>
      </c>
      <c r="E51" s="117">
        <v>21979</v>
      </c>
      <c r="F51" s="117">
        <v>22169</v>
      </c>
      <c r="G51" s="117">
        <v>22401</v>
      </c>
      <c r="H51" s="117">
        <v>22141</v>
      </c>
      <c r="I51" s="117">
        <v>22223</v>
      </c>
      <c r="J51" s="117">
        <v>22925</v>
      </c>
      <c r="K51" s="117">
        <v>23580</v>
      </c>
      <c r="L51" s="100">
        <f t="shared" si="3"/>
        <v>2.8571428571428571E-2</v>
      </c>
    </row>
    <row r="52" spans="1:13" x14ac:dyDescent="0.2">
      <c r="A52" s="91" t="s">
        <v>435</v>
      </c>
      <c r="B52" s="117">
        <v>8158</v>
      </c>
      <c r="C52" s="117">
        <v>8243</v>
      </c>
      <c r="D52" s="117">
        <v>8635</v>
      </c>
      <c r="E52" s="117">
        <v>9007</v>
      </c>
      <c r="F52" s="117">
        <v>9067</v>
      </c>
      <c r="G52" s="117">
        <v>9174</v>
      </c>
      <c r="H52" s="117">
        <v>9459</v>
      </c>
      <c r="I52" s="117">
        <v>9898</v>
      </c>
      <c r="J52" s="117">
        <v>10166</v>
      </c>
      <c r="K52" s="117">
        <v>10266</v>
      </c>
      <c r="L52" s="100">
        <f t="shared" si="3"/>
        <v>9.8367106039740308E-3</v>
      </c>
    </row>
    <row r="53" spans="1:13" x14ac:dyDescent="0.2">
      <c r="A53" s="91" t="s">
        <v>6</v>
      </c>
      <c r="B53" s="68">
        <v>10288</v>
      </c>
      <c r="C53" s="68">
        <v>10445</v>
      </c>
      <c r="D53" s="68">
        <f>3444+183+2030+5014</f>
        <v>10671</v>
      </c>
      <c r="E53" s="68">
        <v>10765</v>
      </c>
      <c r="F53" s="68">
        <v>10851</v>
      </c>
      <c r="G53" s="68">
        <v>10955</v>
      </c>
      <c r="H53" s="68">
        <v>11043</v>
      </c>
      <c r="I53" s="68">
        <v>11229</v>
      </c>
      <c r="J53" s="68">
        <v>11604</v>
      </c>
      <c r="K53" s="68">
        <v>11804</v>
      </c>
      <c r="L53" s="100">
        <f t="shared" si="3"/>
        <v>1.723543605653223E-2</v>
      </c>
    </row>
    <row r="54" spans="1:13" x14ac:dyDescent="0.2">
      <c r="A54" s="91" t="s">
        <v>7</v>
      </c>
      <c r="B54" s="68">
        <v>19177</v>
      </c>
      <c r="C54" s="68">
        <v>19450</v>
      </c>
      <c r="D54" s="68">
        <f>5642+243+3275+10760</f>
        <v>19920</v>
      </c>
      <c r="E54" s="68">
        <v>20220</v>
      </c>
      <c r="F54" s="68">
        <v>20385</v>
      </c>
      <c r="G54" s="68">
        <v>20618</v>
      </c>
      <c r="H54" s="68">
        <v>20556</v>
      </c>
      <c r="I54" s="68">
        <v>20893</v>
      </c>
      <c r="J54" s="68">
        <v>21489</v>
      </c>
      <c r="K54" s="68">
        <v>22041</v>
      </c>
      <c r="L54" s="100">
        <f t="shared" si="3"/>
        <v>2.5687561077760716E-2</v>
      </c>
    </row>
    <row r="55" spans="1:13" s="103" customFormat="1" x14ac:dyDescent="0.2">
      <c r="A55" s="118" t="s">
        <v>436</v>
      </c>
      <c r="B55" s="119">
        <f t="shared" ref="B55:J55" si="4">B53/B47</f>
        <v>0.3491481707730944</v>
      </c>
      <c r="C55" s="119">
        <f t="shared" si="4"/>
        <v>0.34937784318972437</v>
      </c>
      <c r="D55" s="119">
        <f t="shared" si="4"/>
        <v>0.34882808669216436</v>
      </c>
      <c r="E55" s="119">
        <f t="shared" si="4"/>
        <v>0.34742617395513958</v>
      </c>
      <c r="F55" s="119">
        <f t="shared" si="4"/>
        <v>0.34738762965808684</v>
      </c>
      <c r="G55" s="119">
        <f t="shared" si="4"/>
        <v>0.34696269082156206</v>
      </c>
      <c r="H55" s="119">
        <f t="shared" si="4"/>
        <v>0.34947308459128451</v>
      </c>
      <c r="I55" s="119">
        <f t="shared" si="4"/>
        <v>0.34957350102733331</v>
      </c>
      <c r="J55" s="119">
        <f t="shared" si="4"/>
        <v>0.35065876949111568</v>
      </c>
      <c r="K55" s="119">
        <f>K53/K47</f>
        <v>0.34875613070968503</v>
      </c>
      <c r="L55" s="120" t="s">
        <v>385</v>
      </c>
    </row>
    <row r="56" spans="1:13" x14ac:dyDescent="0.2">
      <c r="D56" s="85"/>
      <c r="E56" s="85"/>
      <c r="F56" s="85"/>
      <c r="G56" s="85"/>
      <c r="H56" s="85"/>
      <c r="I56" s="85"/>
      <c r="J56" s="85"/>
      <c r="K56" s="85"/>
    </row>
    <row r="57" spans="1:13" x14ac:dyDescent="0.2">
      <c r="A57" s="241" t="s">
        <v>359</v>
      </c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85"/>
    </row>
    <row r="58" spans="1:13" x14ac:dyDescent="0.2">
      <c r="A58" s="240" t="s">
        <v>383</v>
      </c>
      <c r="B58" s="240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85"/>
    </row>
    <row r="59" spans="1:13" x14ac:dyDescent="0.2">
      <c r="A59" s="240" t="s">
        <v>437</v>
      </c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85"/>
    </row>
    <row r="60" spans="1:13" x14ac:dyDescent="0.2">
      <c r="A60" s="232" t="s">
        <v>438</v>
      </c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</row>
    <row r="61" spans="1:13" x14ac:dyDescent="0.2">
      <c r="A61" s="232" t="s">
        <v>439</v>
      </c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2"/>
    </row>
  </sheetData>
  <mergeCells count="17">
    <mergeCell ref="A1:L1"/>
    <mergeCell ref="A17:L17"/>
    <mergeCell ref="A18:L18"/>
    <mergeCell ref="A37:L37"/>
    <mergeCell ref="A38:L38"/>
    <mergeCell ref="A60:L60"/>
    <mergeCell ref="A61:L61"/>
    <mergeCell ref="A3:L3"/>
    <mergeCell ref="A19:L19"/>
    <mergeCell ref="A45:L45"/>
    <mergeCell ref="A40:L40"/>
    <mergeCell ref="A43:L43"/>
    <mergeCell ref="A44:L44"/>
    <mergeCell ref="A57:L57"/>
    <mergeCell ref="A58:L58"/>
    <mergeCell ref="A59:L59"/>
    <mergeCell ref="A39:L39"/>
  </mergeCells>
  <pageMargins left="0.25" right="0.25" top="0.75" bottom="0.75" header="0.3" footer="0.3"/>
  <pageSetup paperSize="9" scale="76" orientation="portrait" r:id="rId1"/>
  <headerFooter alignWithMargins="0">
    <oddHeader xml:space="preserve">&amp;C&amp;"Arial Narrow,Standard"
</oddHeader>
    <oddFooter>&amp;C&amp;"Arial Narrow,Standard"- &amp;P -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7"/>
  <sheetViews>
    <sheetView zoomScaleNormal="150" workbookViewId="0">
      <selection activeCell="R30" sqref="R30"/>
    </sheetView>
  </sheetViews>
  <sheetFormatPr baseColWidth="10" defaultColWidth="11.42578125" defaultRowHeight="12.75" x14ac:dyDescent="0.2"/>
  <cols>
    <col min="1" max="1" width="23.5703125" style="47" customWidth="1"/>
    <col min="2" max="11" width="8.7109375" style="47" customWidth="1"/>
    <col min="12" max="12" width="12.85546875" style="47" bestFit="1" customWidth="1"/>
    <col min="13" max="253" width="11.42578125" style="47"/>
    <col min="254" max="254" width="23.5703125" style="47" customWidth="1"/>
    <col min="255" max="264" width="8.7109375" style="47" customWidth="1"/>
    <col min="265" max="265" width="12.85546875" style="47" bestFit="1" customWidth="1"/>
    <col min="266" max="509" width="11.42578125" style="47"/>
    <col min="510" max="510" width="23.5703125" style="47" customWidth="1"/>
    <col min="511" max="520" width="8.7109375" style="47" customWidth="1"/>
    <col min="521" max="521" width="12.85546875" style="47" bestFit="1" customWidth="1"/>
    <col min="522" max="765" width="11.42578125" style="47"/>
    <col min="766" max="766" width="23.5703125" style="47" customWidth="1"/>
    <col min="767" max="776" width="8.7109375" style="47" customWidth="1"/>
    <col min="777" max="777" width="12.85546875" style="47" bestFit="1" customWidth="1"/>
    <col min="778" max="1021" width="11.42578125" style="47"/>
    <col min="1022" max="1022" width="23.5703125" style="47" customWidth="1"/>
    <col min="1023" max="1032" width="8.7109375" style="47" customWidth="1"/>
    <col min="1033" max="1033" width="12.85546875" style="47" bestFit="1" customWidth="1"/>
    <col min="1034" max="1277" width="11.42578125" style="47"/>
    <col min="1278" max="1278" width="23.5703125" style="47" customWidth="1"/>
    <col min="1279" max="1288" width="8.7109375" style="47" customWidth="1"/>
    <col min="1289" max="1289" width="12.85546875" style="47" bestFit="1" customWidth="1"/>
    <col min="1290" max="1533" width="11.42578125" style="47"/>
    <col min="1534" max="1534" width="23.5703125" style="47" customWidth="1"/>
    <col min="1535" max="1544" width="8.7109375" style="47" customWidth="1"/>
    <col min="1545" max="1545" width="12.85546875" style="47" bestFit="1" customWidth="1"/>
    <col min="1546" max="1789" width="11.42578125" style="47"/>
    <col min="1790" max="1790" width="23.5703125" style="47" customWidth="1"/>
    <col min="1791" max="1800" width="8.7109375" style="47" customWidth="1"/>
    <col min="1801" max="1801" width="12.85546875" style="47" bestFit="1" customWidth="1"/>
    <col min="1802" max="2045" width="11.42578125" style="47"/>
    <col min="2046" max="2046" width="23.5703125" style="47" customWidth="1"/>
    <col min="2047" max="2056" width="8.7109375" style="47" customWidth="1"/>
    <col min="2057" max="2057" width="12.85546875" style="47" bestFit="1" customWidth="1"/>
    <col min="2058" max="2301" width="11.42578125" style="47"/>
    <col min="2302" max="2302" width="23.5703125" style="47" customWidth="1"/>
    <col min="2303" max="2312" width="8.7109375" style="47" customWidth="1"/>
    <col min="2313" max="2313" width="12.85546875" style="47" bestFit="1" customWidth="1"/>
    <col min="2314" max="2557" width="11.42578125" style="47"/>
    <col min="2558" max="2558" width="23.5703125" style="47" customWidth="1"/>
    <col min="2559" max="2568" width="8.7109375" style="47" customWidth="1"/>
    <col min="2569" max="2569" width="12.85546875" style="47" bestFit="1" customWidth="1"/>
    <col min="2570" max="2813" width="11.42578125" style="47"/>
    <col min="2814" max="2814" width="23.5703125" style="47" customWidth="1"/>
    <col min="2815" max="2824" width="8.7109375" style="47" customWidth="1"/>
    <col min="2825" max="2825" width="12.85546875" style="47" bestFit="1" customWidth="1"/>
    <col min="2826" max="3069" width="11.42578125" style="47"/>
    <col min="3070" max="3070" width="23.5703125" style="47" customWidth="1"/>
    <col min="3071" max="3080" width="8.7109375" style="47" customWidth="1"/>
    <col min="3081" max="3081" width="12.85546875" style="47" bestFit="1" customWidth="1"/>
    <col min="3082" max="3325" width="11.42578125" style="47"/>
    <col min="3326" max="3326" width="23.5703125" style="47" customWidth="1"/>
    <col min="3327" max="3336" width="8.7109375" style="47" customWidth="1"/>
    <col min="3337" max="3337" width="12.85546875" style="47" bestFit="1" customWidth="1"/>
    <col min="3338" max="3581" width="11.42578125" style="47"/>
    <col min="3582" max="3582" width="23.5703125" style="47" customWidth="1"/>
    <col min="3583" max="3592" width="8.7109375" style="47" customWidth="1"/>
    <col min="3593" max="3593" width="12.85546875" style="47" bestFit="1" customWidth="1"/>
    <col min="3594" max="3837" width="11.42578125" style="47"/>
    <col min="3838" max="3838" width="23.5703125" style="47" customWidth="1"/>
    <col min="3839" max="3848" width="8.7109375" style="47" customWidth="1"/>
    <col min="3849" max="3849" width="12.85546875" style="47" bestFit="1" customWidth="1"/>
    <col min="3850" max="4093" width="11.42578125" style="47"/>
    <col min="4094" max="4094" width="23.5703125" style="47" customWidth="1"/>
    <col min="4095" max="4104" width="8.7109375" style="47" customWidth="1"/>
    <col min="4105" max="4105" width="12.85546875" style="47" bestFit="1" customWidth="1"/>
    <col min="4106" max="4349" width="11.42578125" style="47"/>
    <col min="4350" max="4350" width="23.5703125" style="47" customWidth="1"/>
    <col min="4351" max="4360" width="8.7109375" style="47" customWidth="1"/>
    <col min="4361" max="4361" width="12.85546875" style="47" bestFit="1" customWidth="1"/>
    <col min="4362" max="4605" width="11.42578125" style="47"/>
    <col min="4606" max="4606" width="23.5703125" style="47" customWidth="1"/>
    <col min="4607" max="4616" width="8.7109375" style="47" customWidth="1"/>
    <col min="4617" max="4617" width="12.85546875" style="47" bestFit="1" customWidth="1"/>
    <col min="4618" max="4861" width="11.42578125" style="47"/>
    <col min="4862" max="4862" width="23.5703125" style="47" customWidth="1"/>
    <col min="4863" max="4872" width="8.7109375" style="47" customWidth="1"/>
    <col min="4873" max="4873" width="12.85546875" style="47" bestFit="1" customWidth="1"/>
    <col min="4874" max="5117" width="11.42578125" style="47"/>
    <col min="5118" max="5118" width="23.5703125" style="47" customWidth="1"/>
    <col min="5119" max="5128" width="8.7109375" style="47" customWidth="1"/>
    <col min="5129" max="5129" width="12.85546875" style="47" bestFit="1" customWidth="1"/>
    <col min="5130" max="5373" width="11.42578125" style="47"/>
    <col min="5374" max="5374" width="23.5703125" style="47" customWidth="1"/>
    <col min="5375" max="5384" width="8.7109375" style="47" customWidth="1"/>
    <col min="5385" max="5385" width="12.85546875" style="47" bestFit="1" customWidth="1"/>
    <col min="5386" max="5629" width="11.42578125" style="47"/>
    <col min="5630" max="5630" width="23.5703125" style="47" customWidth="1"/>
    <col min="5631" max="5640" width="8.7109375" style="47" customWidth="1"/>
    <col min="5641" max="5641" width="12.85546875" style="47" bestFit="1" customWidth="1"/>
    <col min="5642" max="5885" width="11.42578125" style="47"/>
    <col min="5886" max="5886" width="23.5703125" style="47" customWidth="1"/>
    <col min="5887" max="5896" width="8.7109375" style="47" customWidth="1"/>
    <col min="5897" max="5897" width="12.85546875" style="47" bestFit="1" customWidth="1"/>
    <col min="5898" max="6141" width="11.42578125" style="47"/>
    <col min="6142" max="6142" width="23.5703125" style="47" customWidth="1"/>
    <col min="6143" max="6152" width="8.7109375" style="47" customWidth="1"/>
    <col min="6153" max="6153" width="12.85546875" style="47" bestFit="1" customWidth="1"/>
    <col min="6154" max="6397" width="11.42578125" style="47"/>
    <col min="6398" max="6398" width="23.5703125" style="47" customWidth="1"/>
    <col min="6399" max="6408" width="8.7109375" style="47" customWidth="1"/>
    <col min="6409" max="6409" width="12.85546875" style="47" bestFit="1" customWidth="1"/>
    <col min="6410" max="6653" width="11.42578125" style="47"/>
    <col min="6654" max="6654" width="23.5703125" style="47" customWidth="1"/>
    <col min="6655" max="6664" width="8.7109375" style="47" customWidth="1"/>
    <col min="6665" max="6665" width="12.85546875" style="47" bestFit="1" customWidth="1"/>
    <col min="6666" max="6909" width="11.42578125" style="47"/>
    <col min="6910" max="6910" width="23.5703125" style="47" customWidth="1"/>
    <col min="6911" max="6920" width="8.7109375" style="47" customWidth="1"/>
    <col min="6921" max="6921" width="12.85546875" style="47" bestFit="1" customWidth="1"/>
    <col min="6922" max="7165" width="11.42578125" style="47"/>
    <col min="7166" max="7166" width="23.5703125" style="47" customWidth="1"/>
    <col min="7167" max="7176" width="8.7109375" style="47" customWidth="1"/>
    <col min="7177" max="7177" width="12.85546875" style="47" bestFit="1" customWidth="1"/>
    <col min="7178" max="7421" width="11.42578125" style="47"/>
    <col min="7422" max="7422" width="23.5703125" style="47" customWidth="1"/>
    <col min="7423" max="7432" width="8.7109375" style="47" customWidth="1"/>
    <col min="7433" max="7433" width="12.85546875" style="47" bestFit="1" customWidth="1"/>
    <col min="7434" max="7677" width="11.42578125" style="47"/>
    <col min="7678" max="7678" width="23.5703125" style="47" customWidth="1"/>
    <col min="7679" max="7688" width="8.7109375" style="47" customWidth="1"/>
    <col min="7689" max="7689" width="12.85546875" style="47" bestFit="1" customWidth="1"/>
    <col min="7690" max="7933" width="11.42578125" style="47"/>
    <col min="7934" max="7934" width="23.5703125" style="47" customWidth="1"/>
    <col min="7935" max="7944" width="8.7109375" style="47" customWidth="1"/>
    <col min="7945" max="7945" width="12.85546875" style="47" bestFit="1" customWidth="1"/>
    <col min="7946" max="8189" width="11.42578125" style="47"/>
    <col min="8190" max="8190" width="23.5703125" style="47" customWidth="1"/>
    <col min="8191" max="8200" width="8.7109375" style="47" customWidth="1"/>
    <col min="8201" max="8201" width="12.85546875" style="47" bestFit="1" customWidth="1"/>
    <col min="8202" max="8445" width="11.42578125" style="47"/>
    <col min="8446" max="8446" width="23.5703125" style="47" customWidth="1"/>
    <col min="8447" max="8456" width="8.7109375" style="47" customWidth="1"/>
    <col min="8457" max="8457" width="12.85546875" style="47" bestFit="1" customWidth="1"/>
    <col min="8458" max="8701" width="11.42578125" style="47"/>
    <col min="8702" max="8702" width="23.5703125" style="47" customWidth="1"/>
    <col min="8703" max="8712" width="8.7109375" style="47" customWidth="1"/>
    <col min="8713" max="8713" width="12.85546875" style="47" bestFit="1" customWidth="1"/>
    <col min="8714" max="8957" width="11.42578125" style="47"/>
    <col min="8958" max="8958" width="23.5703125" style="47" customWidth="1"/>
    <col min="8959" max="8968" width="8.7109375" style="47" customWidth="1"/>
    <col min="8969" max="8969" width="12.85546875" style="47" bestFit="1" customWidth="1"/>
    <col min="8970" max="9213" width="11.42578125" style="47"/>
    <col min="9214" max="9214" width="23.5703125" style="47" customWidth="1"/>
    <col min="9215" max="9224" width="8.7109375" style="47" customWidth="1"/>
    <col min="9225" max="9225" width="12.85546875" style="47" bestFit="1" customWidth="1"/>
    <col min="9226" max="9469" width="11.42578125" style="47"/>
    <col min="9470" max="9470" width="23.5703125" style="47" customWidth="1"/>
    <col min="9471" max="9480" width="8.7109375" style="47" customWidth="1"/>
    <col min="9481" max="9481" width="12.85546875" style="47" bestFit="1" customWidth="1"/>
    <col min="9482" max="9725" width="11.42578125" style="47"/>
    <col min="9726" max="9726" width="23.5703125" style="47" customWidth="1"/>
    <col min="9727" max="9736" width="8.7109375" style="47" customWidth="1"/>
    <col min="9737" max="9737" width="12.85546875" style="47" bestFit="1" customWidth="1"/>
    <col min="9738" max="9981" width="11.42578125" style="47"/>
    <col min="9982" max="9982" width="23.5703125" style="47" customWidth="1"/>
    <col min="9983" max="9992" width="8.7109375" style="47" customWidth="1"/>
    <col min="9993" max="9993" width="12.85546875" style="47" bestFit="1" customWidth="1"/>
    <col min="9994" max="10237" width="11.42578125" style="47"/>
    <col min="10238" max="10238" width="23.5703125" style="47" customWidth="1"/>
    <col min="10239" max="10248" width="8.7109375" style="47" customWidth="1"/>
    <col min="10249" max="10249" width="12.85546875" style="47" bestFit="1" customWidth="1"/>
    <col min="10250" max="10493" width="11.42578125" style="47"/>
    <col min="10494" max="10494" width="23.5703125" style="47" customWidth="1"/>
    <col min="10495" max="10504" width="8.7109375" style="47" customWidth="1"/>
    <col min="10505" max="10505" width="12.85546875" style="47" bestFit="1" customWidth="1"/>
    <col min="10506" max="10749" width="11.42578125" style="47"/>
    <col min="10750" max="10750" width="23.5703125" style="47" customWidth="1"/>
    <col min="10751" max="10760" width="8.7109375" style="47" customWidth="1"/>
    <col min="10761" max="10761" width="12.85546875" style="47" bestFit="1" customWidth="1"/>
    <col min="10762" max="11005" width="11.42578125" style="47"/>
    <col min="11006" max="11006" width="23.5703125" style="47" customWidth="1"/>
    <col min="11007" max="11016" width="8.7109375" style="47" customWidth="1"/>
    <col min="11017" max="11017" width="12.85546875" style="47" bestFit="1" customWidth="1"/>
    <col min="11018" max="11261" width="11.42578125" style="47"/>
    <col min="11262" max="11262" width="23.5703125" style="47" customWidth="1"/>
    <col min="11263" max="11272" width="8.7109375" style="47" customWidth="1"/>
    <col min="11273" max="11273" width="12.85546875" style="47" bestFit="1" customWidth="1"/>
    <col min="11274" max="11517" width="11.42578125" style="47"/>
    <col min="11518" max="11518" width="23.5703125" style="47" customWidth="1"/>
    <col min="11519" max="11528" width="8.7109375" style="47" customWidth="1"/>
    <col min="11529" max="11529" width="12.85546875" style="47" bestFit="1" customWidth="1"/>
    <col min="11530" max="11773" width="11.42578125" style="47"/>
    <col min="11774" max="11774" width="23.5703125" style="47" customWidth="1"/>
    <col min="11775" max="11784" width="8.7109375" style="47" customWidth="1"/>
    <col min="11785" max="11785" width="12.85546875" style="47" bestFit="1" customWidth="1"/>
    <col min="11786" max="12029" width="11.42578125" style="47"/>
    <col min="12030" max="12030" width="23.5703125" style="47" customWidth="1"/>
    <col min="12031" max="12040" width="8.7109375" style="47" customWidth="1"/>
    <col min="12041" max="12041" width="12.85546875" style="47" bestFit="1" customWidth="1"/>
    <col min="12042" max="12285" width="11.42578125" style="47"/>
    <col min="12286" max="12286" width="23.5703125" style="47" customWidth="1"/>
    <col min="12287" max="12296" width="8.7109375" style="47" customWidth="1"/>
    <col min="12297" max="12297" width="12.85546875" style="47" bestFit="1" customWidth="1"/>
    <col min="12298" max="12541" width="11.42578125" style="47"/>
    <col min="12542" max="12542" width="23.5703125" style="47" customWidth="1"/>
    <col min="12543" max="12552" width="8.7109375" style="47" customWidth="1"/>
    <col min="12553" max="12553" width="12.85546875" style="47" bestFit="1" customWidth="1"/>
    <col min="12554" max="12797" width="11.42578125" style="47"/>
    <col min="12798" max="12798" width="23.5703125" style="47" customWidth="1"/>
    <col min="12799" max="12808" width="8.7109375" style="47" customWidth="1"/>
    <col min="12809" max="12809" width="12.85546875" style="47" bestFit="1" customWidth="1"/>
    <col min="12810" max="13053" width="11.42578125" style="47"/>
    <col min="13054" max="13054" width="23.5703125" style="47" customWidth="1"/>
    <col min="13055" max="13064" width="8.7109375" style="47" customWidth="1"/>
    <col min="13065" max="13065" width="12.85546875" style="47" bestFit="1" customWidth="1"/>
    <col min="13066" max="13309" width="11.42578125" style="47"/>
    <col min="13310" max="13310" width="23.5703125" style="47" customWidth="1"/>
    <col min="13311" max="13320" width="8.7109375" style="47" customWidth="1"/>
    <col min="13321" max="13321" width="12.85546875" style="47" bestFit="1" customWidth="1"/>
    <col min="13322" max="13565" width="11.42578125" style="47"/>
    <col min="13566" max="13566" width="23.5703125" style="47" customWidth="1"/>
    <col min="13567" max="13576" width="8.7109375" style="47" customWidth="1"/>
    <col min="13577" max="13577" width="12.85546875" style="47" bestFit="1" customWidth="1"/>
    <col min="13578" max="13821" width="11.42578125" style="47"/>
    <col min="13822" max="13822" width="23.5703125" style="47" customWidth="1"/>
    <col min="13823" max="13832" width="8.7109375" style="47" customWidth="1"/>
    <col min="13833" max="13833" width="12.85546875" style="47" bestFit="1" customWidth="1"/>
    <col min="13834" max="14077" width="11.42578125" style="47"/>
    <col min="14078" max="14078" width="23.5703125" style="47" customWidth="1"/>
    <col min="14079" max="14088" width="8.7109375" style="47" customWidth="1"/>
    <col min="14089" max="14089" width="12.85546875" style="47" bestFit="1" customWidth="1"/>
    <col min="14090" max="14333" width="11.42578125" style="47"/>
    <col min="14334" max="14334" width="23.5703125" style="47" customWidth="1"/>
    <col min="14335" max="14344" width="8.7109375" style="47" customWidth="1"/>
    <col min="14345" max="14345" width="12.85546875" style="47" bestFit="1" customWidth="1"/>
    <col min="14346" max="14589" width="11.42578125" style="47"/>
    <col min="14590" max="14590" width="23.5703125" style="47" customWidth="1"/>
    <col min="14591" max="14600" width="8.7109375" style="47" customWidth="1"/>
    <col min="14601" max="14601" width="12.85546875" style="47" bestFit="1" customWidth="1"/>
    <col min="14602" max="14845" width="11.42578125" style="47"/>
    <col min="14846" max="14846" width="23.5703125" style="47" customWidth="1"/>
    <col min="14847" max="14856" width="8.7109375" style="47" customWidth="1"/>
    <col min="14857" max="14857" width="12.85546875" style="47" bestFit="1" customWidth="1"/>
    <col min="14858" max="15101" width="11.42578125" style="47"/>
    <col min="15102" max="15102" width="23.5703125" style="47" customWidth="1"/>
    <col min="15103" max="15112" width="8.7109375" style="47" customWidth="1"/>
    <col min="15113" max="15113" width="12.85546875" style="47" bestFit="1" customWidth="1"/>
    <col min="15114" max="15357" width="11.42578125" style="47"/>
    <col min="15358" max="15358" width="23.5703125" style="47" customWidth="1"/>
    <col min="15359" max="15368" width="8.7109375" style="47" customWidth="1"/>
    <col min="15369" max="15369" width="12.85546875" style="47" bestFit="1" customWidth="1"/>
    <col min="15370" max="15613" width="11.42578125" style="47"/>
    <col min="15614" max="15614" width="23.5703125" style="47" customWidth="1"/>
    <col min="15615" max="15624" width="8.7109375" style="47" customWidth="1"/>
    <col min="15625" max="15625" width="12.85546875" style="47" bestFit="1" customWidth="1"/>
    <col min="15626" max="15869" width="11.42578125" style="47"/>
    <col min="15870" max="15870" width="23.5703125" style="47" customWidth="1"/>
    <col min="15871" max="15880" width="8.7109375" style="47" customWidth="1"/>
    <col min="15881" max="15881" width="12.85546875" style="47" bestFit="1" customWidth="1"/>
    <col min="15882" max="16125" width="11.42578125" style="47"/>
    <col min="16126" max="16126" width="23.5703125" style="47" customWidth="1"/>
    <col min="16127" max="16136" width="8.7109375" style="47" customWidth="1"/>
    <col min="16137" max="16137" width="12.85546875" style="47" bestFit="1" customWidth="1"/>
    <col min="16138" max="16384" width="11.42578125" style="47"/>
  </cols>
  <sheetData>
    <row r="1" spans="1:12" ht="15.6" x14ac:dyDescent="0.3">
      <c r="A1" s="223" t="s">
        <v>448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s="171" customFormat="1" ht="15.75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4.45" x14ac:dyDescent="0.3">
      <c r="A3" s="218" t="s">
        <v>457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2" ht="25.5" x14ac:dyDescent="0.2">
      <c r="A4" s="50" t="s">
        <v>449</v>
      </c>
      <c r="B4" s="65">
        <v>2009</v>
      </c>
      <c r="C4" s="65">
        <v>2010</v>
      </c>
      <c r="D4" s="65">
        <v>2011</v>
      </c>
      <c r="E4" s="65">
        <v>2012</v>
      </c>
      <c r="F4" s="65">
        <v>2013</v>
      </c>
      <c r="G4" s="65">
        <v>2014</v>
      </c>
      <c r="H4" s="65">
        <v>2015</v>
      </c>
      <c r="I4" s="65">
        <v>2016</v>
      </c>
      <c r="J4" s="65">
        <v>2017</v>
      </c>
      <c r="K4" s="65">
        <v>2018</v>
      </c>
      <c r="L4" s="99" t="s">
        <v>417</v>
      </c>
    </row>
    <row r="5" spans="1:12" s="130" customFormat="1" ht="13.15" x14ac:dyDescent="0.25">
      <c r="A5" s="197" t="s">
        <v>3</v>
      </c>
      <c r="B5" s="122">
        <f t="shared" ref="B5:J5" si="0">SUM(B6:B8)</f>
        <v>3636</v>
      </c>
      <c r="C5" s="122">
        <f t="shared" si="0"/>
        <v>3827</v>
      </c>
      <c r="D5" s="122">
        <f t="shared" si="0"/>
        <v>4028</v>
      </c>
      <c r="E5" s="122">
        <f t="shared" si="0"/>
        <v>4097</v>
      </c>
      <c r="F5" s="122">
        <f t="shared" si="0"/>
        <v>4165</v>
      </c>
      <c r="G5" s="122">
        <f t="shared" si="0"/>
        <v>4331</v>
      </c>
      <c r="H5" s="122">
        <f t="shared" si="0"/>
        <v>4482</v>
      </c>
      <c r="I5" s="122">
        <f t="shared" si="0"/>
        <v>4567</v>
      </c>
      <c r="J5" s="122">
        <f t="shared" si="0"/>
        <v>4710</v>
      </c>
      <c r="K5" s="122">
        <v>4878</v>
      </c>
      <c r="L5" s="100">
        <f>SUM(K5-J5)/J5</f>
        <v>3.5668789808917196E-2</v>
      </c>
    </row>
    <row r="6" spans="1:12" ht="13.15" x14ac:dyDescent="0.25">
      <c r="A6" s="91" t="s">
        <v>419</v>
      </c>
      <c r="B6" s="115">
        <v>97</v>
      </c>
      <c r="C6" s="115">
        <v>98</v>
      </c>
      <c r="D6" s="115">
        <v>103</v>
      </c>
      <c r="E6" s="115">
        <v>100</v>
      </c>
      <c r="F6" s="115">
        <v>100</v>
      </c>
      <c r="G6" s="115">
        <v>102</v>
      </c>
      <c r="H6" s="115">
        <v>103</v>
      </c>
      <c r="I6" s="115">
        <v>103</v>
      </c>
      <c r="J6" s="115">
        <v>95</v>
      </c>
      <c r="K6" s="115">
        <v>99</v>
      </c>
      <c r="L6" s="100">
        <f>SUM(K6-J6)/J6</f>
        <v>4.2105263157894736E-2</v>
      </c>
    </row>
    <row r="7" spans="1:12" ht="13.15" x14ac:dyDescent="0.25">
      <c r="A7" s="91" t="s">
        <v>420</v>
      </c>
      <c r="B7" s="115">
        <v>573</v>
      </c>
      <c r="C7" s="115">
        <v>578</v>
      </c>
      <c r="D7" s="115">
        <v>582</v>
      </c>
      <c r="E7" s="115">
        <v>593</v>
      </c>
      <c r="F7" s="115">
        <v>604</v>
      </c>
      <c r="G7" s="115">
        <v>593</v>
      </c>
      <c r="H7" s="115">
        <v>584</v>
      </c>
      <c r="I7" s="115">
        <v>593</v>
      </c>
      <c r="J7" s="115">
        <v>604</v>
      </c>
      <c r="K7" s="115">
        <v>623</v>
      </c>
      <c r="L7" s="100">
        <f>SUM(K7-J7)/J7</f>
        <v>3.1456953642384107E-2</v>
      </c>
    </row>
    <row r="8" spans="1:12" ht="13.15" x14ac:dyDescent="0.25">
      <c r="A8" s="96" t="s">
        <v>421</v>
      </c>
      <c r="B8" s="135">
        <v>2966</v>
      </c>
      <c r="C8" s="135">
        <v>3151</v>
      </c>
      <c r="D8" s="135">
        <v>3343</v>
      </c>
      <c r="E8" s="135">
        <v>3404</v>
      </c>
      <c r="F8" s="135">
        <v>3461</v>
      </c>
      <c r="G8" s="135">
        <v>3636</v>
      </c>
      <c r="H8" s="135">
        <v>3795</v>
      </c>
      <c r="I8" s="135">
        <v>3871</v>
      </c>
      <c r="J8" s="135">
        <v>4011</v>
      </c>
      <c r="K8" s="135">
        <v>4156</v>
      </c>
      <c r="L8" s="107">
        <f>SUM(K8-J8)/J8</f>
        <v>3.6150585888805785E-2</v>
      </c>
    </row>
    <row r="10" spans="1:12" ht="13.15" x14ac:dyDescent="0.25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13"/>
    </row>
    <row r="11" spans="1:12" x14ac:dyDescent="0.2">
      <c r="A11" s="241" t="s">
        <v>359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</row>
    <row r="12" spans="1:12" x14ac:dyDescent="0.2">
      <c r="A12" s="240" t="s">
        <v>383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</row>
    <row r="13" spans="1:12" ht="42.7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ht="15.75" x14ac:dyDescent="0.25">
      <c r="A14" s="223" t="s">
        <v>583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</row>
    <row r="15" spans="1:12" ht="14.45" x14ac:dyDescent="0.3">
      <c r="A15" s="218" t="s">
        <v>458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</row>
    <row r="16" spans="1:12" ht="25.5" x14ac:dyDescent="0.2">
      <c r="A16" s="50" t="s">
        <v>450</v>
      </c>
      <c r="B16" s="65">
        <v>2009</v>
      </c>
      <c r="C16" s="65">
        <v>2010</v>
      </c>
      <c r="D16" s="65">
        <v>2011</v>
      </c>
      <c r="E16" s="65">
        <v>2012</v>
      </c>
      <c r="F16" s="65">
        <v>2013</v>
      </c>
      <c r="G16" s="65">
        <v>2014</v>
      </c>
      <c r="H16" s="65">
        <v>2015</v>
      </c>
      <c r="I16" s="65">
        <v>2016</v>
      </c>
      <c r="J16" s="65">
        <v>2017</v>
      </c>
      <c r="K16" s="65">
        <v>2018</v>
      </c>
      <c r="L16" s="99" t="s">
        <v>417</v>
      </c>
    </row>
    <row r="17" spans="1:12" s="130" customFormat="1" ht="13.15" x14ac:dyDescent="0.25">
      <c r="A17" s="197" t="s">
        <v>3</v>
      </c>
      <c r="B17" s="75">
        <f t="shared" ref="B17:K17" si="1">SUM(B18:B21)</f>
        <v>3636</v>
      </c>
      <c r="C17" s="75">
        <f t="shared" si="1"/>
        <v>3827</v>
      </c>
      <c r="D17" s="75">
        <f t="shared" si="1"/>
        <v>4028</v>
      </c>
      <c r="E17" s="75">
        <f t="shared" si="1"/>
        <v>4097</v>
      </c>
      <c r="F17" s="75">
        <f t="shared" si="1"/>
        <v>4165</v>
      </c>
      <c r="G17" s="75">
        <f t="shared" si="1"/>
        <v>4331</v>
      </c>
      <c r="H17" s="75">
        <f t="shared" si="1"/>
        <v>4482</v>
      </c>
      <c r="I17" s="75">
        <f t="shared" si="1"/>
        <v>4567</v>
      </c>
      <c r="J17" s="75">
        <f t="shared" si="1"/>
        <v>4710</v>
      </c>
      <c r="K17" s="75">
        <f t="shared" si="1"/>
        <v>4878</v>
      </c>
      <c r="L17" s="100">
        <f>SUM(K17-J17)/J17</f>
        <v>3.5668789808917196E-2</v>
      </c>
    </row>
    <row r="18" spans="1:12" x14ac:dyDescent="0.2">
      <c r="A18" s="91" t="s">
        <v>451</v>
      </c>
      <c r="B18" s="68">
        <v>3143</v>
      </c>
      <c r="C18" s="68">
        <v>3301</v>
      </c>
      <c r="D18" s="68">
        <v>3485</v>
      </c>
      <c r="E18" s="68">
        <v>3554</v>
      </c>
      <c r="F18" s="68">
        <v>3621</v>
      </c>
      <c r="G18" s="68">
        <v>3766</v>
      </c>
      <c r="H18" s="68">
        <v>3941</v>
      </c>
      <c r="I18" s="68">
        <v>4025</v>
      </c>
      <c r="J18" s="68">
        <v>4154</v>
      </c>
      <c r="K18" s="68">
        <v>4305</v>
      </c>
      <c r="L18" s="100">
        <f>SUM(K18-J18)/J18</f>
        <v>3.6350505536831966E-2</v>
      </c>
    </row>
    <row r="19" spans="1:12" x14ac:dyDescent="0.2">
      <c r="A19" s="91" t="s">
        <v>452</v>
      </c>
      <c r="B19" s="68">
        <v>400</v>
      </c>
      <c r="C19" s="68">
        <v>437</v>
      </c>
      <c r="D19" s="68">
        <v>449</v>
      </c>
      <c r="E19" s="68">
        <v>443</v>
      </c>
      <c r="F19" s="68">
        <v>442</v>
      </c>
      <c r="G19" s="68">
        <v>468</v>
      </c>
      <c r="H19" s="68">
        <v>434</v>
      </c>
      <c r="I19" s="68">
        <v>438</v>
      </c>
      <c r="J19" s="68">
        <v>443</v>
      </c>
      <c r="K19" s="68">
        <v>461</v>
      </c>
      <c r="L19" s="100">
        <f>SUM(K19-J19)/J19</f>
        <v>4.0632054176072234E-2</v>
      </c>
    </row>
    <row r="20" spans="1:12" x14ac:dyDescent="0.2">
      <c r="A20" s="91" t="s">
        <v>453</v>
      </c>
      <c r="B20" s="68">
        <v>76</v>
      </c>
      <c r="C20" s="68">
        <v>72</v>
      </c>
      <c r="D20" s="68">
        <v>77</v>
      </c>
      <c r="E20" s="68">
        <v>83</v>
      </c>
      <c r="F20" s="68">
        <v>85</v>
      </c>
      <c r="G20" s="68">
        <v>80</v>
      </c>
      <c r="H20" s="68">
        <v>90</v>
      </c>
      <c r="I20" s="68">
        <v>87</v>
      </c>
      <c r="J20" s="68">
        <v>96</v>
      </c>
      <c r="K20" s="68">
        <v>95</v>
      </c>
      <c r="L20" s="100">
        <f>SUM(K20-J20)/J20</f>
        <v>-1.0416666666666666E-2</v>
      </c>
    </row>
    <row r="21" spans="1:12" x14ac:dyDescent="0.2">
      <c r="A21" s="96" t="s">
        <v>454</v>
      </c>
      <c r="B21" s="73">
        <v>17</v>
      </c>
      <c r="C21" s="73">
        <v>17</v>
      </c>
      <c r="D21" s="73">
        <v>17</v>
      </c>
      <c r="E21" s="73">
        <v>17</v>
      </c>
      <c r="F21" s="73">
        <v>17</v>
      </c>
      <c r="G21" s="73">
        <v>17</v>
      </c>
      <c r="H21" s="73">
        <v>17</v>
      </c>
      <c r="I21" s="73">
        <v>17</v>
      </c>
      <c r="J21" s="73">
        <v>17</v>
      </c>
      <c r="K21" s="73">
        <v>17</v>
      </c>
      <c r="L21" s="107">
        <f>SUM(K21-J21)/J21</f>
        <v>0</v>
      </c>
    </row>
    <row r="23" spans="1:12" ht="13.15" x14ac:dyDescent="0.25">
      <c r="A23" s="17"/>
      <c r="B23" s="17"/>
      <c r="C23" s="17"/>
      <c r="D23" s="17"/>
      <c r="E23" s="17"/>
      <c r="F23" s="17"/>
      <c r="G23" s="37"/>
      <c r="H23" s="37"/>
      <c r="I23" s="37"/>
      <c r="J23" s="37"/>
      <c r="K23" s="37"/>
      <c r="L23" s="17"/>
    </row>
    <row r="24" spans="1:12" ht="41.2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5.75" x14ac:dyDescent="0.25">
      <c r="A25" s="223" t="s">
        <v>455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</row>
    <row r="26" spans="1:12" ht="14.45" x14ac:dyDescent="0.3">
      <c r="A26" s="218" t="s">
        <v>459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</row>
    <row r="27" spans="1:12" ht="25.5" x14ac:dyDescent="0.2">
      <c r="A27" s="50" t="s">
        <v>449</v>
      </c>
      <c r="B27" s="65">
        <v>2009</v>
      </c>
      <c r="C27" s="65">
        <v>2010</v>
      </c>
      <c r="D27" s="65">
        <v>2011</v>
      </c>
      <c r="E27" s="65">
        <v>2012</v>
      </c>
      <c r="F27" s="65">
        <v>2013</v>
      </c>
      <c r="G27" s="65">
        <v>2014</v>
      </c>
      <c r="H27" s="65">
        <v>2015</v>
      </c>
      <c r="I27" s="65">
        <v>2016</v>
      </c>
      <c r="J27" s="65">
        <v>2017</v>
      </c>
      <c r="K27" s="65">
        <v>2018</v>
      </c>
      <c r="L27" s="99" t="s">
        <v>417</v>
      </c>
    </row>
    <row r="28" spans="1:12" s="130" customFormat="1" ht="13.15" x14ac:dyDescent="0.25">
      <c r="A28" s="197" t="s">
        <v>3</v>
      </c>
      <c r="B28" s="75">
        <f t="shared" ref="B28:K28" si="2">SUM(B29:B31)</f>
        <v>33354</v>
      </c>
      <c r="C28" s="75">
        <f t="shared" si="2"/>
        <v>35320</v>
      </c>
      <c r="D28" s="75">
        <f t="shared" si="2"/>
        <v>36273</v>
      </c>
      <c r="E28" s="75">
        <f t="shared" si="2"/>
        <v>36836</v>
      </c>
      <c r="F28" s="75">
        <f t="shared" si="2"/>
        <v>37337</v>
      </c>
      <c r="G28" s="75">
        <f t="shared" si="2"/>
        <v>37875</v>
      </c>
      <c r="H28" s="75">
        <f t="shared" si="2"/>
        <v>38039</v>
      </c>
      <c r="I28" s="75">
        <f t="shared" si="2"/>
        <v>38757</v>
      </c>
      <c r="J28" s="75">
        <f t="shared" si="2"/>
        <v>40024</v>
      </c>
      <c r="K28" s="75">
        <f t="shared" si="2"/>
        <v>41192</v>
      </c>
      <c r="L28" s="100">
        <f>SUM(K28-J28)/J28</f>
        <v>2.9182490505696584E-2</v>
      </c>
    </row>
    <row r="29" spans="1:12" ht="13.15" x14ac:dyDescent="0.25">
      <c r="A29" s="91" t="s">
        <v>419</v>
      </c>
      <c r="B29" s="68">
        <v>224</v>
      </c>
      <c r="C29" s="68">
        <v>241</v>
      </c>
      <c r="D29" s="68">
        <v>236</v>
      </c>
      <c r="E29" s="68">
        <v>230</v>
      </c>
      <c r="F29" s="68">
        <v>231</v>
      </c>
      <c r="G29" s="68">
        <v>225</v>
      </c>
      <c r="H29" s="68">
        <v>222</v>
      </c>
      <c r="I29" s="68">
        <v>238</v>
      </c>
      <c r="J29" s="68">
        <v>241</v>
      </c>
      <c r="K29" s="68">
        <v>247</v>
      </c>
      <c r="L29" s="100">
        <f>SUM(K29-J29)/J29</f>
        <v>2.4896265560165973E-2</v>
      </c>
    </row>
    <row r="30" spans="1:12" ht="13.15" x14ac:dyDescent="0.25">
      <c r="A30" s="91" t="s">
        <v>420</v>
      </c>
      <c r="B30" s="68">
        <v>13675</v>
      </c>
      <c r="C30" s="68">
        <v>14065</v>
      </c>
      <c r="D30" s="68">
        <v>14011</v>
      </c>
      <c r="E30" s="68">
        <v>14364</v>
      </c>
      <c r="F30" s="68">
        <v>14549</v>
      </c>
      <c r="G30" s="68">
        <v>14514</v>
      </c>
      <c r="H30" s="68">
        <v>14367</v>
      </c>
      <c r="I30" s="68">
        <v>14493</v>
      </c>
      <c r="J30" s="68">
        <v>14759</v>
      </c>
      <c r="K30" s="68">
        <v>15116</v>
      </c>
      <c r="L30" s="100">
        <f>SUM(K30-J30)/J30</f>
        <v>2.4188630666034282E-2</v>
      </c>
    </row>
    <row r="31" spans="1:12" x14ac:dyDescent="0.2">
      <c r="A31" s="96" t="s">
        <v>421</v>
      </c>
      <c r="B31" s="73">
        <v>19455</v>
      </c>
      <c r="C31" s="73">
        <v>21014</v>
      </c>
      <c r="D31" s="73">
        <v>22026</v>
      </c>
      <c r="E31" s="73">
        <v>22242</v>
      </c>
      <c r="F31" s="73">
        <v>22557</v>
      </c>
      <c r="G31" s="73">
        <v>23136</v>
      </c>
      <c r="H31" s="73">
        <v>23450</v>
      </c>
      <c r="I31" s="73">
        <v>24026</v>
      </c>
      <c r="J31" s="73">
        <v>25024</v>
      </c>
      <c r="K31" s="73">
        <v>25829</v>
      </c>
      <c r="L31" s="107">
        <f>SUM(K31-J31)/J31</f>
        <v>3.216911764705882E-2</v>
      </c>
    </row>
    <row r="33" spans="1:12" x14ac:dyDescent="0.2">
      <c r="A33" s="114"/>
      <c r="B33" s="17"/>
      <c r="C33" s="17"/>
      <c r="D33" s="17"/>
      <c r="E33" s="17"/>
      <c r="F33" s="17"/>
      <c r="G33" s="37"/>
      <c r="H33" s="37"/>
      <c r="I33" s="37"/>
      <c r="J33" s="37"/>
      <c r="K33" s="37"/>
      <c r="L33" s="17"/>
    </row>
    <row r="34" spans="1:12" ht="38.2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.75" x14ac:dyDescent="0.25">
      <c r="A35" s="123" t="s">
        <v>456</v>
      </c>
      <c r="B35" s="123"/>
      <c r="C35" s="123"/>
      <c r="D35" s="123"/>
      <c r="E35" s="123"/>
      <c r="F35" s="123"/>
      <c r="G35" s="123"/>
      <c r="H35" s="123"/>
      <c r="I35" s="124"/>
      <c r="J35" s="124"/>
      <c r="K35" s="124"/>
      <c r="L35" s="123"/>
    </row>
    <row r="36" spans="1:12" ht="15" x14ac:dyDescent="0.25">
      <c r="A36" s="218" t="s">
        <v>460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13"/>
    </row>
    <row r="37" spans="1:12" x14ac:dyDescent="0.2">
      <c r="A37" s="50" t="s">
        <v>449</v>
      </c>
      <c r="B37" s="65">
        <v>2009</v>
      </c>
      <c r="C37" s="65">
        <v>2010</v>
      </c>
      <c r="D37" s="65">
        <v>2011</v>
      </c>
      <c r="E37" s="65">
        <v>2012</v>
      </c>
      <c r="F37" s="65">
        <v>2013</v>
      </c>
      <c r="G37" s="65">
        <v>2014</v>
      </c>
      <c r="H37" s="65">
        <v>2015</v>
      </c>
      <c r="I37" s="65">
        <v>2016</v>
      </c>
      <c r="J37" s="65">
        <v>2017</v>
      </c>
      <c r="K37" s="65">
        <v>2018</v>
      </c>
      <c r="L37" s="17"/>
    </row>
    <row r="38" spans="1:12" s="130" customFormat="1" x14ac:dyDescent="0.2">
      <c r="A38" s="197" t="s">
        <v>3</v>
      </c>
      <c r="B38" s="136">
        <v>9.1732673267326739</v>
      </c>
      <c r="C38" s="136">
        <v>9.2291612228899922</v>
      </c>
      <c r="D38" s="136">
        <v>9.0052135054617679</v>
      </c>
      <c r="E38" s="136">
        <f t="shared" ref="E38:K41" si="3">E28/E5</f>
        <v>8.9909690017085673</v>
      </c>
      <c r="F38" s="136">
        <f t="shared" si="3"/>
        <v>8.9644657863145252</v>
      </c>
      <c r="G38" s="136">
        <f t="shared" si="3"/>
        <v>8.7450935118910174</v>
      </c>
      <c r="H38" s="136">
        <f t="shared" si="3"/>
        <v>8.4870593485051309</v>
      </c>
      <c r="I38" s="136">
        <f t="shared" si="3"/>
        <v>8.4863148675279181</v>
      </c>
      <c r="J38" s="136">
        <f t="shared" si="3"/>
        <v>8.4976645435244169</v>
      </c>
      <c r="K38" s="137">
        <f t="shared" si="3"/>
        <v>8.4444444444444446</v>
      </c>
      <c r="L38" s="17"/>
    </row>
    <row r="39" spans="1:12" x14ac:dyDescent="0.2">
      <c r="A39" s="91" t="s">
        <v>419</v>
      </c>
      <c r="B39" s="125">
        <v>2.3092783505154637</v>
      </c>
      <c r="C39" s="125">
        <v>2.4591836734693877</v>
      </c>
      <c r="D39" s="125">
        <v>2.29126213592233</v>
      </c>
      <c r="E39" s="125">
        <f t="shared" si="3"/>
        <v>2.2999999999999998</v>
      </c>
      <c r="F39" s="125">
        <f t="shared" si="3"/>
        <v>2.31</v>
      </c>
      <c r="G39" s="125">
        <f t="shared" si="3"/>
        <v>2.2058823529411766</v>
      </c>
      <c r="H39" s="125">
        <f t="shared" si="3"/>
        <v>2.1553398058252426</v>
      </c>
      <c r="I39" s="125">
        <f t="shared" si="3"/>
        <v>2.3106796116504853</v>
      </c>
      <c r="J39" s="125">
        <f t="shared" si="3"/>
        <v>2.5368421052631578</v>
      </c>
      <c r="K39" s="126">
        <f t="shared" si="3"/>
        <v>2.4949494949494948</v>
      </c>
      <c r="L39" s="17"/>
    </row>
    <row r="40" spans="1:12" x14ac:dyDescent="0.2">
      <c r="A40" s="91" t="s">
        <v>420</v>
      </c>
      <c r="B40" s="125">
        <v>23.865619546247817</v>
      </c>
      <c r="C40" s="125">
        <v>24.333910034602077</v>
      </c>
      <c r="D40" s="125">
        <v>24.073883161512029</v>
      </c>
      <c r="E40" s="125">
        <f t="shared" si="3"/>
        <v>24.222596964586845</v>
      </c>
      <c r="F40" s="125">
        <f t="shared" si="3"/>
        <v>24.087748344370862</v>
      </c>
      <c r="G40" s="125">
        <f t="shared" si="3"/>
        <v>24.475548060708263</v>
      </c>
      <c r="H40" s="125">
        <f t="shared" si="3"/>
        <v>24.601027397260275</v>
      </c>
      <c r="I40" s="125">
        <f t="shared" si="3"/>
        <v>24.440134907251263</v>
      </c>
      <c r="J40" s="125">
        <f t="shared" si="3"/>
        <v>24.435430463576157</v>
      </c>
      <c r="K40" s="126">
        <f t="shared" si="3"/>
        <v>24.263242375601926</v>
      </c>
      <c r="L40" s="17"/>
    </row>
    <row r="41" spans="1:12" x14ac:dyDescent="0.2">
      <c r="A41" s="96" t="s">
        <v>421</v>
      </c>
      <c r="B41" s="133">
        <v>6.5593391773432232</v>
      </c>
      <c r="C41" s="133">
        <v>6.6689939701682004</v>
      </c>
      <c r="D41" s="133">
        <v>6.5886927909063715</v>
      </c>
      <c r="E41" s="133">
        <f t="shared" si="3"/>
        <v>6.5340775558166859</v>
      </c>
      <c r="F41" s="133">
        <f t="shared" si="3"/>
        <v>6.5174804969661944</v>
      </c>
      <c r="G41" s="133">
        <f t="shared" si="3"/>
        <v>6.3630363036303628</v>
      </c>
      <c r="H41" s="133">
        <f t="shared" si="3"/>
        <v>6.179183135704875</v>
      </c>
      <c r="I41" s="133">
        <f t="shared" si="3"/>
        <v>6.2066649444587965</v>
      </c>
      <c r="J41" s="133">
        <f t="shared" si="3"/>
        <v>6.2388431812515579</v>
      </c>
      <c r="K41" s="134">
        <f t="shared" si="3"/>
        <v>6.2148700673724733</v>
      </c>
      <c r="L41" s="17"/>
    </row>
    <row r="42" spans="1:12" x14ac:dyDescent="0.2">
      <c r="L42" s="17"/>
    </row>
    <row r="43" spans="1:12" x14ac:dyDescent="0.2">
      <c r="L43" s="17"/>
    </row>
    <row r="44" spans="1:12" x14ac:dyDescent="0.2">
      <c r="A44" s="241" t="s">
        <v>372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</row>
    <row r="45" spans="1:12" x14ac:dyDescent="0.2">
      <c r="A45" s="240" t="s">
        <v>383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</row>
    <row r="46" spans="1:12" x14ac:dyDescent="0.2">
      <c r="A46" s="232" t="s">
        <v>375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</row>
    <row r="47" spans="1:12" x14ac:dyDescent="0.2">
      <c r="A47" s="232" t="s">
        <v>376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</row>
  </sheetData>
  <mergeCells count="13">
    <mergeCell ref="A1:L1"/>
    <mergeCell ref="A11:L11"/>
    <mergeCell ref="A12:L12"/>
    <mergeCell ref="A14:L14"/>
    <mergeCell ref="A25:L25"/>
    <mergeCell ref="A45:L45"/>
    <mergeCell ref="A46:L46"/>
    <mergeCell ref="A47:L47"/>
    <mergeCell ref="A3:L3"/>
    <mergeCell ref="A15:L15"/>
    <mergeCell ref="A26:L26"/>
    <mergeCell ref="A36:K36"/>
    <mergeCell ref="A44:L44"/>
  </mergeCell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>
    <oddHeader xml:space="preserve">&amp;C&amp;"Arial Narrow,Standard"
</oddHeader>
    <oddFooter>&amp;C&amp;"Arial Narrow,Standard"-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119"/>
  <sheetViews>
    <sheetView showGridLines="0" workbookViewId="0">
      <selection activeCell="M104" sqref="M104"/>
    </sheetView>
  </sheetViews>
  <sheetFormatPr baseColWidth="10" defaultColWidth="11.42578125" defaultRowHeight="12.75" x14ac:dyDescent="0.2"/>
  <cols>
    <col min="1" max="1" width="25.5703125" style="3" customWidth="1"/>
    <col min="2" max="2" width="6.7109375" style="1" customWidth="1"/>
    <col min="3" max="3" width="12.85546875" style="1" customWidth="1"/>
    <col min="4" max="4" width="13.85546875" style="1" customWidth="1"/>
    <col min="5" max="5" width="14" style="1" customWidth="1"/>
    <col min="6" max="6" width="15" style="1" customWidth="1"/>
    <col min="7" max="16384" width="11.42578125" style="1"/>
  </cols>
  <sheetData>
    <row r="1" spans="1:6" ht="12.75" customHeight="1" x14ac:dyDescent="0.2">
      <c r="A1" s="214" t="s">
        <v>53</v>
      </c>
      <c r="B1" s="214"/>
      <c r="C1" s="214"/>
      <c r="D1" s="214"/>
      <c r="E1" s="214"/>
      <c r="F1" s="214"/>
    </row>
    <row r="2" spans="1:6" x14ac:dyDescent="0.2">
      <c r="A2" s="214" t="s">
        <v>1</v>
      </c>
      <c r="B2" s="214"/>
      <c r="C2" s="214"/>
      <c r="D2" s="214"/>
      <c r="E2" s="214"/>
      <c r="F2" s="214"/>
    </row>
    <row r="3" spans="1:6" x14ac:dyDescent="0.2">
      <c r="A3" s="168"/>
      <c r="B3" s="168"/>
      <c r="C3" s="168"/>
      <c r="D3" s="168"/>
      <c r="E3" s="168"/>
      <c r="F3" s="168"/>
    </row>
    <row r="4" spans="1:6" x14ac:dyDescent="0.2">
      <c r="A4" s="208" t="s">
        <v>561</v>
      </c>
      <c r="B4" s="208"/>
      <c r="C4" s="208"/>
      <c r="D4" s="208"/>
      <c r="E4" s="208"/>
      <c r="F4" s="208"/>
    </row>
    <row r="5" spans="1:6" ht="15" customHeight="1" x14ac:dyDescent="0.2">
      <c r="A5" s="140"/>
      <c r="B5" s="174" t="s">
        <v>3</v>
      </c>
      <c r="C5" s="210" t="s">
        <v>2</v>
      </c>
      <c r="D5" s="205"/>
      <c r="E5" s="205"/>
      <c r="F5" s="205"/>
    </row>
    <row r="6" spans="1:6" ht="15" customHeight="1" x14ac:dyDescent="0.2">
      <c r="A6" s="140"/>
      <c r="B6" s="175"/>
      <c r="C6" s="211" t="s">
        <v>4</v>
      </c>
      <c r="D6" s="211"/>
      <c r="E6" s="211" t="s">
        <v>5</v>
      </c>
      <c r="F6" s="211"/>
    </row>
    <row r="7" spans="1:6" ht="15" x14ac:dyDescent="0.2">
      <c r="A7" s="139" t="s">
        <v>309</v>
      </c>
      <c r="B7" s="175"/>
      <c r="C7" s="141" t="s">
        <v>6</v>
      </c>
      <c r="D7" s="141" t="s">
        <v>7</v>
      </c>
      <c r="E7" s="141" t="s">
        <v>6</v>
      </c>
      <c r="F7" s="141" t="s">
        <v>7</v>
      </c>
    </row>
    <row r="8" spans="1:6" ht="15" customHeight="1" x14ac:dyDescent="0.2">
      <c r="A8" s="139" t="s">
        <v>3</v>
      </c>
      <c r="B8" s="176">
        <v>39635</v>
      </c>
      <c r="C8" s="141">
        <v>8037</v>
      </c>
      <c r="D8" s="141">
        <v>9560</v>
      </c>
      <c r="E8" s="141">
        <v>7845</v>
      </c>
      <c r="F8" s="141">
        <v>14193</v>
      </c>
    </row>
    <row r="9" spans="1:6" ht="15" x14ac:dyDescent="0.2">
      <c r="A9" s="139" t="s">
        <v>54</v>
      </c>
      <c r="B9" s="176">
        <v>11738</v>
      </c>
      <c r="C9" s="141">
        <v>5035</v>
      </c>
      <c r="D9" s="141">
        <v>6075</v>
      </c>
      <c r="E9" s="141">
        <v>304</v>
      </c>
      <c r="F9" s="141">
        <v>324</v>
      </c>
    </row>
    <row r="10" spans="1:6" ht="15" x14ac:dyDescent="0.2">
      <c r="A10" s="139" t="s">
        <v>55</v>
      </c>
      <c r="B10" s="176">
        <v>8798</v>
      </c>
      <c r="C10" s="141">
        <v>720</v>
      </c>
      <c r="D10" s="141">
        <v>872</v>
      </c>
      <c r="E10" s="141">
        <v>2806</v>
      </c>
      <c r="F10" s="141">
        <v>4400</v>
      </c>
    </row>
    <row r="11" spans="1:6" ht="15" x14ac:dyDescent="0.2">
      <c r="A11" s="139" t="s">
        <v>56</v>
      </c>
      <c r="B11" s="176">
        <v>17425</v>
      </c>
      <c r="C11" s="141">
        <v>1710</v>
      </c>
      <c r="D11" s="141">
        <v>2010</v>
      </c>
      <c r="E11" s="141">
        <v>4546</v>
      </c>
      <c r="F11" s="141">
        <v>9159</v>
      </c>
    </row>
    <row r="12" spans="1:6" ht="15" x14ac:dyDescent="0.2">
      <c r="A12" s="139" t="s">
        <v>57</v>
      </c>
      <c r="B12" s="177">
        <v>38</v>
      </c>
      <c r="C12" s="146">
        <v>5</v>
      </c>
      <c r="D12" s="146">
        <v>9</v>
      </c>
      <c r="E12" s="146">
        <v>3</v>
      </c>
      <c r="F12" s="146">
        <v>21</v>
      </c>
    </row>
    <row r="13" spans="1:6" ht="15" x14ac:dyDescent="0.2">
      <c r="A13" s="139" t="s">
        <v>58</v>
      </c>
      <c r="B13" s="177">
        <v>57</v>
      </c>
      <c r="C13" s="146">
        <v>4</v>
      </c>
      <c r="D13" s="146">
        <v>1</v>
      </c>
      <c r="E13" s="146">
        <v>23</v>
      </c>
      <c r="F13" s="146">
        <v>29</v>
      </c>
    </row>
    <row r="14" spans="1:6" ht="15" x14ac:dyDescent="0.2">
      <c r="A14" s="139" t="s">
        <v>59</v>
      </c>
      <c r="B14" s="177">
        <v>24</v>
      </c>
      <c r="C14" s="146">
        <v>4</v>
      </c>
      <c r="D14" s="146">
        <v>8</v>
      </c>
      <c r="E14" s="146">
        <v>4</v>
      </c>
      <c r="F14" s="146">
        <v>8</v>
      </c>
    </row>
    <row r="15" spans="1:6" ht="15" x14ac:dyDescent="0.2">
      <c r="A15" s="139" t="s">
        <v>60</v>
      </c>
      <c r="B15" s="177">
        <v>4143</v>
      </c>
      <c r="C15" s="146">
        <v>343</v>
      </c>
      <c r="D15" s="146">
        <v>490</v>
      </c>
      <c r="E15" s="146">
        <v>837</v>
      </c>
      <c r="F15" s="146">
        <v>2473</v>
      </c>
    </row>
    <row r="16" spans="1:6" ht="15" x14ac:dyDescent="0.2">
      <c r="A16" s="139" t="s">
        <v>61</v>
      </c>
      <c r="B16" s="177">
        <v>2</v>
      </c>
      <c r="C16" s="146">
        <v>1</v>
      </c>
      <c r="D16" s="146" t="s">
        <v>12</v>
      </c>
      <c r="E16" s="146" t="s">
        <v>12</v>
      </c>
      <c r="F16" s="146">
        <v>1</v>
      </c>
    </row>
    <row r="17" spans="1:6" ht="15" x14ac:dyDescent="0.2">
      <c r="A17" s="139" t="s">
        <v>62</v>
      </c>
      <c r="B17" s="177">
        <v>18</v>
      </c>
      <c r="C17" s="146">
        <v>1</v>
      </c>
      <c r="D17" s="146">
        <v>3</v>
      </c>
      <c r="E17" s="146">
        <v>5</v>
      </c>
      <c r="F17" s="146">
        <v>9</v>
      </c>
    </row>
    <row r="18" spans="1:6" ht="15" x14ac:dyDescent="0.2">
      <c r="A18" s="139" t="s">
        <v>63</v>
      </c>
      <c r="B18" s="177">
        <v>168</v>
      </c>
      <c r="C18" s="146">
        <v>14</v>
      </c>
      <c r="D18" s="146">
        <v>27</v>
      </c>
      <c r="E18" s="146">
        <v>42</v>
      </c>
      <c r="F18" s="146">
        <v>85</v>
      </c>
    </row>
    <row r="19" spans="1:6" ht="15" x14ac:dyDescent="0.2">
      <c r="A19" s="139" t="s">
        <v>64</v>
      </c>
      <c r="B19" s="177">
        <v>80</v>
      </c>
      <c r="C19" s="146">
        <v>7</v>
      </c>
      <c r="D19" s="146">
        <v>11</v>
      </c>
      <c r="E19" s="146">
        <v>18</v>
      </c>
      <c r="F19" s="146">
        <v>44</v>
      </c>
    </row>
    <row r="20" spans="1:6" ht="15" x14ac:dyDescent="0.2">
      <c r="A20" s="139" t="s">
        <v>65</v>
      </c>
      <c r="B20" s="177">
        <v>96</v>
      </c>
      <c r="C20" s="146">
        <v>12</v>
      </c>
      <c r="D20" s="146">
        <v>16</v>
      </c>
      <c r="E20" s="146">
        <v>19</v>
      </c>
      <c r="F20" s="146">
        <v>49</v>
      </c>
    </row>
    <row r="21" spans="1:6" ht="15" x14ac:dyDescent="0.2">
      <c r="A21" s="139" t="s">
        <v>66</v>
      </c>
      <c r="B21" s="177">
        <v>20</v>
      </c>
      <c r="C21" s="146">
        <v>4</v>
      </c>
      <c r="D21" s="146">
        <v>4</v>
      </c>
      <c r="E21" s="146">
        <v>5</v>
      </c>
      <c r="F21" s="146">
        <v>7</v>
      </c>
    </row>
    <row r="22" spans="1:6" ht="15" x14ac:dyDescent="0.2">
      <c r="A22" s="139" t="s">
        <v>67</v>
      </c>
      <c r="B22" s="177">
        <v>3</v>
      </c>
      <c r="C22" s="146" t="s">
        <v>12</v>
      </c>
      <c r="D22" s="146">
        <v>1</v>
      </c>
      <c r="E22" s="146" t="s">
        <v>12</v>
      </c>
      <c r="F22" s="146">
        <v>2</v>
      </c>
    </row>
    <row r="23" spans="1:6" ht="15" x14ac:dyDescent="0.2">
      <c r="A23" s="139" t="s">
        <v>68</v>
      </c>
      <c r="B23" s="177">
        <v>1404</v>
      </c>
      <c r="C23" s="146">
        <v>234</v>
      </c>
      <c r="D23" s="146">
        <v>394</v>
      </c>
      <c r="E23" s="146">
        <v>224</v>
      </c>
      <c r="F23" s="146">
        <v>552</v>
      </c>
    </row>
    <row r="24" spans="1:6" ht="15" x14ac:dyDescent="0.2">
      <c r="A24" s="139" t="s">
        <v>69</v>
      </c>
      <c r="B24" s="177">
        <v>123</v>
      </c>
      <c r="C24" s="146">
        <v>33</v>
      </c>
      <c r="D24" s="146">
        <v>29</v>
      </c>
      <c r="E24" s="146">
        <v>16</v>
      </c>
      <c r="F24" s="146">
        <v>45</v>
      </c>
    </row>
    <row r="25" spans="1:6" ht="15" x14ac:dyDescent="0.2">
      <c r="A25" s="139" t="s">
        <v>70</v>
      </c>
      <c r="B25" s="177">
        <v>14</v>
      </c>
      <c r="C25" s="146" t="s">
        <v>12</v>
      </c>
      <c r="D25" s="146">
        <v>1</v>
      </c>
      <c r="E25" s="146">
        <v>8</v>
      </c>
      <c r="F25" s="146">
        <v>5</v>
      </c>
    </row>
    <row r="26" spans="1:6" ht="15" x14ac:dyDescent="0.2">
      <c r="A26" s="139" t="s">
        <v>71</v>
      </c>
      <c r="B26" s="177">
        <v>13</v>
      </c>
      <c r="C26" s="146">
        <v>2</v>
      </c>
      <c r="D26" s="146">
        <v>1</v>
      </c>
      <c r="E26" s="146">
        <v>6</v>
      </c>
      <c r="F26" s="146">
        <v>4</v>
      </c>
    </row>
    <row r="27" spans="1:6" ht="15" x14ac:dyDescent="0.2">
      <c r="A27" s="139" t="s">
        <v>72</v>
      </c>
      <c r="B27" s="177">
        <v>8</v>
      </c>
      <c r="C27" s="146" t="s">
        <v>12</v>
      </c>
      <c r="D27" s="146">
        <v>2</v>
      </c>
      <c r="E27" s="146">
        <v>1</v>
      </c>
      <c r="F27" s="146">
        <v>5</v>
      </c>
    </row>
    <row r="28" spans="1:6" ht="15" x14ac:dyDescent="0.2">
      <c r="A28" s="139" t="s">
        <v>73</v>
      </c>
      <c r="B28" s="177">
        <v>1</v>
      </c>
      <c r="C28" s="146">
        <v>1</v>
      </c>
      <c r="D28" s="146" t="s">
        <v>12</v>
      </c>
      <c r="E28" s="146" t="s">
        <v>12</v>
      </c>
      <c r="F28" s="146" t="s">
        <v>12</v>
      </c>
    </row>
    <row r="29" spans="1:6" ht="15" x14ac:dyDescent="0.2">
      <c r="A29" s="139" t="s">
        <v>74</v>
      </c>
      <c r="B29" s="177">
        <v>100</v>
      </c>
      <c r="C29" s="146">
        <v>11</v>
      </c>
      <c r="D29" s="146">
        <v>22</v>
      </c>
      <c r="E29" s="146">
        <v>19</v>
      </c>
      <c r="F29" s="146">
        <v>48</v>
      </c>
    </row>
    <row r="30" spans="1:6" ht="15" x14ac:dyDescent="0.2">
      <c r="A30" s="139" t="s">
        <v>75</v>
      </c>
      <c r="B30" s="177">
        <v>8</v>
      </c>
      <c r="C30" s="146">
        <v>4</v>
      </c>
      <c r="D30" s="146">
        <v>1</v>
      </c>
      <c r="E30" s="146" t="s">
        <v>12</v>
      </c>
      <c r="F30" s="146">
        <v>3</v>
      </c>
    </row>
    <row r="31" spans="1:6" ht="15" x14ac:dyDescent="0.2">
      <c r="A31" s="139" t="s">
        <v>76</v>
      </c>
      <c r="B31" s="177">
        <v>8772</v>
      </c>
      <c r="C31" s="146">
        <v>628</v>
      </c>
      <c r="D31" s="146">
        <v>578</v>
      </c>
      <c r="E31" s="146">
        <v>2708</v>
      </c>
      <c r="F31" s="146">
        <v>4858</v>
      </c>
    </row>
    <row r="32" spans="1:6" ht="15" x14ac:dyDescent="0.2">
      <c r="A32" s="139" t="s">
        <v>77</v>
      </c>
      <c r="B32" s="177">
        <v>174</v>
      </c>
      <c r="C32" s="146">
        <v>18</v>
      </c>
      <c r="D32" s="146">
        <v>6</v>
      </c>
      <c r="E32" s="146">
        <v>48</v>
      </c>
      <c r="F32" s="146">
        <v>102</v>
      </c>
    </row>
    <row r="33" spans="1:6" ht="15" x14ac:dyDescent="0.2">
      <c r="A33" s="139" t="s">
        <v>78</v>
      </c>
      <c r="B33" s="177">
        <v>782</v>
      </c>
      <c r="C33" s="146">
        <v>194</v>
      </c>
      <c r="D33" s="146">
        <v>230</v>
      </c>
      <c r="E33" s="146">
        <v>135</v>
      </c>
      <c r="F33" s="146">
        <v>223</v>
      </c>
    </row>
    <row r="34" spans="1:6" ht="15" x14ac:dyDescent="0.2">
      <c r="A34" s="139" t="s">
        <v>79</v>
      </c>
      <c r="B34" s="177">
        <v>146</v>
      </c>
      <c r="C34" s="146">
        <v>10</v>
      </c>
      <c r="D34" s="146">
        <v>5</v>
      </c>
      <c r="E34" s="146">
        <v>56</v>
      </c>
      <c r="F34" s="146">
        <v>75</v>
      </c>
    </row>
    <row r="35" spans="1:6" ht="15" x14ac:dyDescent="0.2">
      <c r="A35" s="139" t="s">
        <v>80</v>
      </c>
      <c r="B35" s="177">
        <v>38</v>
      </c>
      <c r="C35" s="146">
        <v>4</v>
      </c>
      <c r="D35" s="146">
        <v>5</v>
      </c>
      <c r="E35" s="146">
        <v>8</v>
      </c>
      <c r="F35" s="146">
        <v>21</v>
      </c>
    </row>
    <row r="36" spans="1:6" ht="15" x14ac:dyDescent="0.2">
      <c r="A36" s="139" t="s">
        <v>81</v>
      </c>
      <c r="B36" s="177">
        <v>219</v>
      </c>
      <c r="C36" s="146">
        <v>19</v>
      </c>
      <c r="D36" s="146">
        <v>8</v>
      </c>
      <c r="E36" s="146">
        <v>110</v>
      </c>
      <c r="F36" s="146">
        <v>82</v>
      </c>
    </row>
    <row r="37" spans="1:6" ht="15" x14ac:dyDescent="0.2">
      <c r="A37" s="139" t="s">
        <v>82</v>
      </c>
      <c r="B37" s="177">
        <v>91</v>
      </c>
      <c r="C37" s="146">
        <v>18</v>
      </c>
      <c r="D37" s="146">
        <v>9</v>
      </c>
      <c r="E37" s="146">
        <v>16</v>
      </c>
      <c r="F37" s="146">
        <v>48</v>
      </c>
    </row>
    <row r="38" spans="1:6" ht="15" x14ac:dyDescent="0.2">
      <c r="A38" s="139" t="s">
        <v>83</v>
      </c>
      <c r="B38" s="177">
        <v>382</v>
      </c>
      <c r="C38" s="146">
        <v>108</v>
      </c>
      <c r="D38" s="146">
        <v>133</v>
      </c>
      <c r="E38" s="146">
        <v>38</v>
      </c>
      <c r="F38" s="146">
        <v>103</v>
      </c>
    </row>
    <row r="39" spans="1:6" ht="15" x14ac:dyDescent="0.2">
      <c r="A39" s="139" t="s">
        <v>84</v>
      </c>
      <c r="B39" s="177">
        <v>133</v>
      </c>
      <c r="C39" s="146">
        <v>6</v>
      </c>
      <c r="D39" s="146">
        <v>4</v>
      </c>
      <c r="E39" s="146">
        <v>74</v>
      </c>
      <c r="F39" s="146">
        <v>49</v>
      </c>
    </row>
    <row r="40" spans="1:6" ht="15" x14ac:dyDescent="0.2">
      <c r="A40" s="139" t="s">
        <v>85</v>
      </c>
      <c r="B40" s="177">
        <v>368</v>
      </c>
      <c r="C40" s="146">
        <v>25</v>
      </c>
      <c r="D40" s="146">
        <v>12</v>
      </c>
      <c r="E40" s="146">
        <v>123</v>
      </c>
      <c r="F40" s="146">
        <v>208</v>
      </c>
    </row>
    <row r="41" spans="1:6" ht="15" x14ac:dyDescent="0.2">
      <c r="A41" s="139" t="s">
        <v>86</v>
      </c>
      <c r="B41" s="176">
        <v>1086</v>
      </c>
      <c r="C41" s="141">
        <v>362</v>
      </c>
      <c r="D41" s="141">
        <v>440</v>
      </c>
      <c r="E41" s="141">
        <v>98</v>
      </c>
      <c r="F41" s="141">
        <v>186</v>
      </c>
    </row>
    <row r="42" spans="1:6" ht="15" x14ac:dyDescent="0.2">
      <c r="A42" s="139" t="s">
        <v>87</v>
      </c>
      <c r="B42" s="177">
        <v>8</v>
      </c>
      <c r="C42" s="146">
        <v>1</v>
      </c>
      <c r="D42" s="146">
        <v>3</v>
      </c>
      <c r="E42" s="146">
        <v>2</v>
      </c>
      <c r="F42" s="146">
        <v>2</v>
      </c>
    </row>
    <row r="43" spans="1:6" ht="15" x14ac:dyDescent="0.2">
      <c r="A43" s="139" t="s">
        <v>88</v>
      </c>
      <c r="B43" s="177">
        <v>6</v>
      </c>
      <c r="C43" s="146">
        <v>2</v>
      </c>
      <c r="D43" s="146">
        <v>1</v>
      </c>
      <c r="E43" s="146">
        <v>2</v>
      </c>
      <c r="F43" s="146">
        <v>1</v>
      </c>
    </row>
    <row r="44" spans="1:6" ht="15" x14ac:dyDescent="0.2">
      <c r="A44" s="139" t="s">
        <v>89</v>
      </c>
      <c r="B44" s="177">
        <v>170</v>
      </c>
      <c r="C44" s="146">
        <v>70</v>
      </c>
      <c r="D44" s="146">
        <v>67</v>
      </c>
      <c r="E44" s="146">
        <v>12</v>
      </c>
      <c r="F44" s="146">
        <v>21</v>
      </c>
    </row>
    <row r="45" spans="1:6" ht="15" x14ac:dyDescent="0.2">
      <c r="A45" s="139" t="s">
        <v>90</v>
      </c>
      <c r="B45" s="177">
        <v>239</v>
      </c>
      <c r="C45" s="146">
        <v>85</v>
      </c>
      <c r="D45" s="146">
        <v>109</v>
      </c>
      <c r="E45" s="146">
        <v>7</v>
      </c>
      <c r="F45" s="146">
        <v>38</v>
      </c>
    </row>
    <row r="46" spans="1:6" ht="15" x14ac:dyDescent="0.2">
      <c r="A46" s="139" t="s">
        <v>91</v>
      </c>
      <c r="B46" s="177">
        <v>117</v>
      </c>
      <c r="C46" s="146">
        <v>20</v>
      </c>
      <c r="D46" s="146">
        <v>33</v>
      </c>
      <c r="E46" s="146">
        <v>29</v>
      </c>
      <c r="F46" s="146">
        <v>35</v>
      </c>
    </row>
    <row r="47" spans="1:6" ht="15" x14ac:dyDescent="0.2">
      <c r="A47" s="139" t="s">
        <v>92</v>
      </c>
      <c r="B47" s="177">
        <v>11</v>
      </c>
      <c r="C47" s="146">
        <v>4</v>
      </c>
      <c r="D47" s="146">
        <v>5</v>
      </c>
      <c r="E47" s="146">
        <v>2</v>
      </c>
      <c r="F47" s="146" t="s">
        <v>12</v>
      </c>
    </row>
    <row r="48" spans="1:6" ht="15" x14ac:dyDescent="0.2">
      <c r="A48" s="139" t="s">
        <v>93</v>
      </c>
      <c r="B48" s="177">
        <v>41</v>
      </c>
      <c r="C48" s="146">
        <v>9</v>
      </c>
      <c r="D48" s="146">
        <v>4</v>
      </c>
      <c r="E48" s="146">
        <v>14</v>
      </c>
      <c r="F48" s="146">
        <v>14</v>
      </c>
    </row>
    <row r="49" spans="1:6" ht="15" x14ac:dyDescent="0.2">
      <c r="A49" s="139" t="s">
        <v>94</v>
      </c>
      <c r="B49" s="177">
        <v>174</v>
      </c>
      <c r="C49" s="146">
        <v>46</v>
      </c>
      <c r="D49" s="146">
        <v>63</v>
      </c>
      <c r="E49" s="146">
        <v>19</v>
      </c>
      <c r="F49" s="146">
        <v>46</v>
      </c>
    </row>
    <row r="50" spans="1:6" ht="15" x14ac:dyDescent="0.2">
      <c r="A50" s="139" t="s">
        <v>95</v>
      </c>
      <c r="B50" s="177">
        <v>272</v>
      </c>
      <c r="C50" s="146">
        <v>103</v>
      </c>
      <c r="D50" s="146">
        <v>135</v>
      </c>
      <c r="E50" s="146">
        <v>8</v>
      </c>
      <c r="F50" s="146">
        <v>26</v>
      </c>
    </row>
    <row r="51" spans="1:6" ht="15" x14ac:dyDescent="0.2">
      <c r="A51" s="139" t="s">
        <v>96</v>
      </c>
      <c r="B51" s="177">
        <v>48</v>
      </c>
      <c r="C51" s="146">
        <v>22</v>
      </c>
      <c r="D51" s="146">
        <v>20</v>
      </c>
      <c r="E51" s="146">
        <v>3</v>
      </c>
      <c r="F51" s="146">
        <v>3</v>
      </c>
    </row>
    <row r="52" spans="1:6" ht="15" x14ac:dyDescent="0.2">
      <c r="A52" s="139" t="s">
        <v>97</v>
      </c>
      <c r="B52" s="176">
        <v>66</v>
      </c>
      <c r="C52" s="141">
        <v>19</v>
      </c>
      <c r="D52" s="141">
        <v>38</v>
      </c>
      <c r="E52" s="141">
        <v>5</v>
      </c>
      <c r="F52" s="141">
        <v>4</v>
      </c>
    </row>
    <row r="53" spans="1:6" ht="15" x14ac:dyDescent="0.2">
      <c r="A53" s="139" t="s">
        <v>98</v>
      </c>
      <c r="B53" s="177">
        <v>8</v>
      </c>
      <c r="C53" s="146">
        <v>1</v>
      </c>
      <c r="D53" s="146">
        <v>6</v>
      </c>
      <c r="E53" s="146" t="s">
        <v>12</v>
      </c>
      <c r="F53" s="146">
        <v>1</v>
      </c>
    </row>
    <row r="54" spans="1:6" ht="15" x14ac:dyDescent="0.2">
      <c r="A54" s="139" t="s">
        <v>99</v>
      </c>
      <c r="B54" s="177">
        <v>2</v>
      </c>
      <c r="C54" s="146">
        <v>2</v>
      </c>
      <c r="D54" s="146" t="s">
        <v>12</v>
      </c>
      <c r="E54" s="146" t="s">
        <v>12</v>
      </c>
      <c r="F54" s="146" t="s">
        <v>12</v>
      </c>
    </row>
    <row r="55" spans="1:6" ht="15" x14ac:dyDescent="0.2">
      <c r="A55" s="139" t="s">
        <v>100</v>
      </c>
      <c r="B55" s="177">
        <v>1</v>
      </c>
      <c r="C55" s="146" t="s">
        <v>12</v>
      </c>
      <c r="D55" s="146" t="s">
        <v>12</v>
      </c>
      <c r="E55" s="146" t="s">
        <v>12</v>
      </c>
      <c r="F55" s="146">
        <v>1</v>
      </c>
    </row>
    <row r="56" spans="1:6" ht="15" x14ac:dyDescent="0.2">
      <c r="A56" s="139" t="s">
        <v>101</v>
      </c>
      <c r="B56" s="177">
        <v>1</v>
      </c>
      <c r="C56" s="146" t="s">
        <v>12</v>
      </c>
      <c r="D56" s="146" t="s">
        <v>12</v>
      </c>
      <c r="E56" s="146" t="s">
        <v>12</v>
      </c>
      <c r="F56" s="146">
        <v>1</v>
      </c>
    </row>
    <row r="57" spans="1:6" ht="15" x14ac:dyDescent="0.2">
      <c r="A57" s="139" t="s">
        <v>102</v>
      </c>
      <c r="B57" s="177">
        <v>1</v>
      </c>
      <c r="C57" s="146" t="s">
        <v>12</v>
      </c>
      <c r="D57" s="146">
        <v>1</v>
      </c>
      <c r="E57" s="146" t="s">
        <v>12</v>
      </c>
      <c r="F57" s="146" t="s">
        <v>12</v>
      </c>
    </row>
    <row r="58" spans="1:6" ht="15" x14ac:dyDescent="0.2">
      <c r="A58" s="139" t="s">
        <v>103</v>
      </c>
      <c r="B58" s="177">
        <v>8</v>
      </c>
      <c r="C58" s="146">
        <v>2</v>
      </c>
      <c r="D58" s="146">
        <v>6</v>
      </c>
      <c r="E58" s="146" t="s">
        <v>12</v>
      </c>
      <c r="F58" s="146" t="s">
        <v>12</v>
      </c>
    </row>
    <row r="59" spans="1:6" ht="15" x14ac:dyDescent="0.2">
      <c r="A59" s="139" t="s">
        <v>104</v>
      </c>
      <c r="B59" s="177">
        <v>1</v>
      </c>
      <c r="C59" s="146" t="s">
        <v>12</v>
      </c>
      <c r="D59" s="146">
        <v>1</v>
      </c>
      <c r="E59" s="146" t="s">
        <v>12</v>
      </c>
      <c r="F59" s="146" t="s">
        <v>12</v>
      </c>
    </row>
    <row r="60" spans="1:6" ht="15" x14ac:dyDescent="0.2">
      <c r="A60" s="139" t="s">
        <v>105</v>
      </c>
      <c r="B60" s="177">
        <v>2</v>
      </c>
      <c r="C60" s="146">
        <v>2</v>
      </c>
      <c r="D60" s="146" t="s">
        <v>12</v>
      </c>
      <c r="E60" s="146" t="s">
        <v>12</v>
      </c>
      <c r="F60" s="146" t="s">
        <v>12</v>
      </c>
    </row>
    <row r="61" spans="1:6" ht="15" x14ac:dyDescent="0.2">
      <c r="A61" s="139" t="s">
        <v>106</v>
      </c>
      <c r="B61" s="177">
        <v>1</v>
      </c>
      <c r="C61" s="146" t="s">
        <v>12</v>
      </c>
      <c r="D61" s="146">
        <v>1</v>
      </c>
      <c r="E61" s="146" t="s">
        <v>12</v>
      </c>
      <c r="F61" s="146" t="s">
        <v>12</v>
      </c>
    </row>
    <row r="62" spans="1:6" ht="15" x14ac:dyDescent="0.2">
      <c r="A62" s="139" t="s">
        <v>107</v>
      </c>
      <c r="B62" s="177">
        <v>2</v>
      </c>
      <c r="C62" s="146" t="s">
        <v>12</v>
      </c>
      <c r="D62" s="146">
        <v>2</v>
      </c>
      <c r="E62" s="146" t="s">
        <v>12</v>
      </c>
      <c r="F62" s="146" t="s">
        <v>12</v>
      </c>
    </row>
    <row r="63" spans="1:6" ht="15" x14ac:dyDescent="0.2">
      <c r="A63" s="139" t="s">
        <v>108</v>
      </c>
      <c r="B63" s="177">
        <v>8</v>
      </c>
      <c r="C63" s="146">
        <v>4</v>
      </c>
      <c r="D63" s="146">
        <v>3</v>
      </c>
      <c r="E63" s="146">
        <v>1</v>
      </c>
      <c r="F63" s="146" t="s">
        <v>12</v>
      </c>
    </row>
    <row r="64" spans="1:6" ht="15" x14ac:dyDescent="0.2">
      <c r="A64" s="139" t="s">
        <v>109</v>
      </c>
      <c r="B64" s="177">
        <v>1</v>
      </c>
      <c r="C64" s="146" t="s">
        <v>12</v>
      </c>
      <c r="D64" s="146" t="s">
        <v>12</v>
      </c>
      <c r="E64" s="146">
        <v>1</v>
      </c>
      <c r="F64" s="146" t="s">
        <v>12</v>
      </c>
    </row>
    <row r="65" spans="1:6" ht="15" x14ac:dyDescent="0.2">
      <c r="A65" s="139" t="s">
        <v>110</v>
      </c>
      <c r="B65" s="177">
        <v>3</v>
      </c>
      <c r="C65" s="146" t="s">
        <v>12</v>
      </c>
      <c r="D65" s="146">
        <v>3</v>
      </c>
      <c r="E65" s="146" t="s">
        <v>12</v>
      </c>
      <c r="F65" s="146" t="s">
        <v>12</v>
      </c>
    </row>
    <row r="66" spans="1:6" ht="15" x14ac:dyDescent="0.2">
      <c r="A66" s="139" t="s">
        <v>111</v>
      </c>
      <c r="B66" s="177">
        <v>2</v>
      </c>
      <c r="C66" s="146" t="s">
        <v>12</v>
      </c>
      <c r="D66" s="146">
        <v>1</v>
      </c>
      <c r="E66" s="146">
        <v>1</v>
      </c>
      <c r="F66" s="146" t="s">
        <v>12</v>
      </c>
    </row>
    <row r="67" spans="1:6" ht="15" x14ac:dyDescent="0.2">
      <c r="A67" s="139" t="s">
        <v>112</v>
      </c>
      <c r="B67" s="177">
        <v>2</v>
      </c>
      <c r="C67" s="146">
        <v>1</v>
      </c>
      <c r="D67" s="146" t="s">
        <v>12</v>
      </c>
      <c r="E67" s="146">
        <v>1</v>
      </c>
      <c r="F67" s="146" t="s">
        <v>12</v>
      </c>
    </row>
    <row r="68" spans="1:6" ht="15" x14ac:dyDescent="0.2">
      <c r="A68" s="139" t="s">
        <v>113</v>
      </c>
      <c r="B68" s="177">
        <v>8</v>
      </c>
      <c r="C68" s="146">
        <v>1</v>
      </c>
      <c r="D68" s="146">
        <v>7</v>
      </c>
      <c r="E68" s="146" t="s">
        <v>12</v>
      </c>
      <c r="F68" s="146" t="s">
        <v>12</v>
      </c>
    </row>
    <row r="69" spans="1:6" ht="15" x14ac:dyDescent="0.2">
      <c r="A69" s="139" t="s">
        <v>114</v>
      </c>
      <c r="B69" s="177">
        <v>5</v>
      </c>
      <c r="C69" s="146">
        <v>2</v>
      </c>
      <c r="D69" s="146">
        <v>1</v>
      </c>
      <c r="E69" s="146">
        <v>1</v>
      </c>
      <c r="F69" s="146">
        <v>1</v>
      </c>
    </row>
    <row r="70" spans="1:6" ht="15" x14ac:dyDescent="0.2">
      <c r="A70" s="139" t="s">
        <v>115</v>
      </c>
      <c r="B70" s="177">
        <v>10</v>
      </c>
      <c r="C70" s="146">
        <v>4</v>
      </c>
      <c r="D70" s="146">
        <v>6</v>
      </c>
      <c r="E70" s="146" t="s">
        <v>12</v>
      </c>
      <c r="F70" s="146" t="s">
        <v>12</v>
      </c>
    </row>
    <row r="71" spans="1:6" ht="15" x14ac:dyDescent="0.2">
      <c r="A71" s="139" t="s">
        <v>116</v>
      </c>
      <c r="B71" s="176">
        <v>235</v>
      </c>
      <c r="C71" s="141">
        <v>99</v>
      </c>
      <c r="D71" s="141">
        <v>60</v>
      </c>
      <c r="E71" s="141">
        <v>30</v>
      </c>
      <c r="F71" s="141">
        <v>46</v>
      </c>
    </row>
    <row r="72" spans="1:6" ht="15" x14ac:dyDescent="0.2">
      <c r="A72" s="139" t="s">
        <v>117</v>
      </c>
      <c r="B72" s="177">
        <v>4</v>
      </c>
      <c r="C72" s="146" t="s">
        <v>12</v>
      </c>
      <c r="D72" s="146">
        <v>1</v>
      </c>
      <c r="E72" s="146">
        <v>1</v>
      </c>
      <c r="F72" s="146">
        <v>2</v>
      </c>
    </row>
    <row r="73" spans="1:6" ht="15" x14ac:dyDescent="0.2">
      <c r="A73" s="139" t="s">
        <v>118</v>
      </c>
      <c r="B73" s="177">
        <v>78</v>
      </c>
      <c r="C73" s="146">
        <v>38</v>
      </c>
      <c r="D73" s="146">
        <v>27</v>
      </c>
      <c r="E73" s="146">
        <v>6</v>
      </c>
      <c r="F73" s="146">
        <v>7</v>
      </c>
    </row>
    <row r="74" spans="1:6" ht="15" x14ac:dyDescent="0.2">
      <c r="A74" s="139" t="s">
        <v>119</v>
      </c>
      <c r="B74" s="177">
        <v>5</v>
      </c>
      <c r="C74" s="146">
        <v>2</v>
      </c>
      <c r="D74" s="146" t="s">
        <v>12</v>
      </c>
      <c r="E74" s="146" t="s">
        <v>12</v>
      </c>
      <c r="F74" s="146">
        <v>3</v>
      </c>
    </row>
    <row r="75" spans="1:6" ht="15" x14ac:dyDescent="0.2">
      <c r="A75" s="139" t="s">
        <v>120</v>
      </c>
      <c r="B75" s="177">
        <v>35</v>
      </c>
      <c r="C75" s="146">
        <v>24</v>
      </c>
      <c r="D75" s="146">
        <v>9</v>
      </c>
      <c r="E75" s="146">
        <v>1</v>
      </c>
      <c r="F75" s="146">
        <v>1</v>
      </c>
    </row>
    <row r="76" spans="1:6" ht="15" x14ac:dyDescent="0.2">
      <c r="A76" s="139" t="s">
        <v>121</v>
      </c>
      <c r="B76" s="177">
        <v>3</v>
      </c>
      <c r="C76" s="146">
        <v>1</v>
      </c>
      <c r="D76" s="146">
        <v>2</v>
      </c>
      <c r="E76" s="146" t="s">
        <v>12</v>
      </c>
      <c r="F76" s="146" t="s">
        <v>12</v>
      </c>
    </row>
    <row r="77" spans="1:6" ht="15" x14ac:dyDescent="0.2">
      <c r="A77" s="139" t="s">
        <v>122</v>
      </c>
      <c r="B77" s="177">
        <v>1</v>
      </c>
      <c r="C77" s="146" t="s">
        <v>12</v>
      </c>
      <c r="D77" s="146" t="s">
        <v>12</v>
      </c>
      <c r="E77" s="146" t="s">
        <v>12</v>
      </c>
      <c r="F77" s="146">
        <v>1</v>
      </c>
    </row>
    <row r="78" spans="1:6" ht="15" x14ac:dyDescent="0.2">
      <c r="A78" s="139" t="s">
        <v>123</v>
      </c>
      <c r="B78" s="177">
        <v>13</v>
      </c>
      <c r="C78" s="146">
        <v>1</v>
      </c>
      <c r="D78" s="146">
        <v>2</v>
      </c>
      <c r="E78" s="146">
        <v>3</v>
      </c>
      <c r="F78" s="146">
        <v>7</v>
      </c>
    </row>
    <row r="79" spans="1:6" ht="15" x14ac:dyDescent="0.2">
      <c r="A79" s="139" t="s">
        <v>124</v>
      </c>
      <c r="B79" s="177">
        <v>14</v>
      </c>
      <c r="C79" s="146">
        <v>9</v>
      </c>
      <c r="D79" s="146">
        <v>2</v>
      </c>
      <c r="E79" s="146">
        <v>1</v>
      </c>
      <c r="F79" s="146">
        <v>2</v>
      </c>
    </row>
    <row r="80" spans="1:6" ht="15" x14ac:dyDescent="0.2">
      <c r="A80" s="139" t="s">
        <v>125</v>
      </c>
      <c r="B80" s="177">
        <v>1</v>
      </c>
      <c r="C80" s="146">
        <v>1</v>
      </c>
      <c r="D80" s="146" t="s">
        <v>12</v>
      </c>
      <c r="E80" s="146" t="s">
        <v>12</v>
      </c>
      <c r="F80" s="146" t="s">
        <v>12</v>
      </c>
    </row>
    <row r="81" spans="1:6" ht="15" x14ac:dyDescent="0.2">
      <c r="A81" s="139" t="s">
        <v>126</v>
      </c>
      <c r="B81" s="177">
        <v>16</v>
      </c>
      <c r="C81" s="146">
        <v>6</v>
      </c>
      <c r="D81" s="146">
        <v>1</v>
      </c>
      <c r="E81" s="146">
        <v>5</v>
      </c>
      <c r="F81" s="146">
        <v>4</v>
      </c>
    </row>
    <row r="82" spans="1:6" ht="15" x14ac:dyDescent="0.2">
      <c r="A82" s="139" t="s">
        <v>127</v>
      </c>
      <c r="B82" s="177">
        <v>1</v>
      </c>
      <c r="C82" s="146">
        <v>1</v>
      </c>
      <c r="D82" s="146" t="s">
        <v>12</v>
      </c>
      <c r="E82" s="146" t="s">
        <v>12</v>
      </c>
      <c r="F82" s="146" t="s">
        <v>12</v>
      </c>
    </row>
    <row r="83" spans="1:6" ht="15" x14ac:dyDescent="0.2">
      <c r="A83" s="139" t="s">
        <v>128</v>
      </c>
      <c r="B83" s="177">
        <v>1</v>
      </c>
      <c r="C83" s="146">
        <v>1</v>
      </c>
      <c r="D83" s="146" t="s">
        <v>12</v>
      </c>
      <c r="E83" s="146" t="s">
        <v>12</v>
      </c>
      <c r="F83" s="146" t="s">
        <v>12</v>
      </c>
    </row>
    <row r="84" spans="1:6" ht="15" x14ac:dyDescent="0.2">
      <c r="A84" s="139" t="s">
        <v>129</v>
      </c>
      <c r="B84" s="177">
        <v>5</v>
      </c>
      <c r="C84" s="146">
        <v>2</v>
      </c>
      <c r="D84" s="146">
        <v>2</v>
      </c>
      <c r="E84" s="146">
        <v>1</v>
      </c>
      <c r="F84" s="146" t="s">
        <v>12</v>
      </c>
    </row>
    <row r="85" spans="1:6" ht="15" x14ac:dyDescent="0.2">
      <c r="A85" s="139" t="s">
        <v>130</v>
      </c>
      <c r="B85" s="177">
        <v>56</v>
      </c>
      <c r="C85" s="146">
        <v>13</v>
      </c>
      <c r="D85" s="146">
        <v>14</v>
      </c>
      <c r="E85" s="146">
        <v>11</v>
      </c>
      <c r="F85" s="146">
        <v>18</v>
      </c>
    </row>
    <row r="86" spans="1:6" ht="15" x14ac:dyDescent="0.2">
      <c r="A86" s="139" t="s">
        <v>131</v>
      </c>
      <c r="B86" s="177">
        <v>2</v>
      </c>
      <c r="C86" s="146" t="s">
        <v>12</v>
      </c>
      <c r="D86" s="146" t="s">
        <v>12</v>
      </c>
      <c r="E86" s="146">
        <v>1</v>
      </c>
      <c r="F86" s="146">
        <v>1</v>
      </c>
    </row>
    <row r="87" spans="1:6" ht="15" x14ac:dyDescent="0.2">
      <c r="A87" s="139" t="s">
        <v>132</v>
      </c>
      <c r="B87" s="176">
        <v>275</v>
      </c>
      <c r="C87" s="141">
        <v>90</v>
      </c>
      <c r="D87" s="141">
        <v>60</v>
      </c>
      <c r="E87" s="141">
        <v>54</v>
      </c>
      <c r="F87" s="141">
        <v>71</v>
      </c>
    </row>
    <row r="88" spans="1:6" ht="15" x14ac:dyDescent="0.2">
      <c r="A88" s="139" t="s">
        <v>133</v>
      </c>
      <c r="B88" s="177">
        <v>3</v>
      </c>
      <c r="C88" s="146" t="s">
        <v>12</v>
      </c>
      <c r="D88" s="146">
        <v>1</v>
      </c>
      <c r="E88" s="146" t="s">
        <v>12</v>
      </c>
      <c r="F88" s="146">
        <v>2</v>
      </c>
    </row>
    <row r="89" spans="1:6" ht="15" x14ac:dyDescent="0.2">
      <c r="A89" s="139" t="s">
        <v>134</v>
      </c>
      <c r="B89" s="177">
        <v>5</v>
      </c>
      <c r="C89" s="146">
        <v>2</v>
      </c>
      <c r="D89" s="146">
        <v>3</v>
      </c>
      <c r="E89" s="146" t="s">
        <v>12</v>
      </c>
      <c r="F89" s="146" t="s">
        <v>12</v>
      </c>
    </row>
    <row r="90" spans="1:6" ht="15" x14ac:dyDescent="0.2">
      <c r="A90" s="139" t="s">
        <v>135</v>
      </c>
      <c r="B90" s="177">
        <v>1</v>
      </c>
      <c r="C90" s="146" t="s">
        <v>12</v>
      </c>
      <c r="D90" s="146">
        <v>1</v>
      </c>
      <c r="E90" s="146" t="s">
        <v>12</v>
      </c>
      <c r="F90" s="146" t="s">
        <v>12</v>
      </c>
    </row>
    <row r="91" spans="1:6" ht="15" x14ac:dyDescent="0.2">
      <c r="A91" s="139" t="s">
        <v>136</v>
      </c>
      <c r="B91" s="177">
        <v>84</v>
      </c>
      <c r="C91" s="146">
        <v>29</v>
      </c>
      <c r="D91" s="146">
        <v>15</v>
      </c>
      <c r="E91" s="146">
        <v>25</v>
      </c>
      <c r="F91" s="146">
        <v>15</v>
      </c>
    </row>
    <row r="92" spans="1:6" ht="15" x14ac:dyDescent="0.2">
      <c r="A92" s="139" t="s">
        <v>137</v>
      </c>
      <c r="B92" s="177">
        <v>2</v>
      </c>
      <c r="C92" s="146">
        <v>2</v>
      </c>
      <c r="D92" s="146" t="s">
        <v>12</v>
      </c>
      <c r="E92" s="146" t="s">
        <v>12</v>
      </c>
      <c r="F92" s="146" t="s">
        <v>12</v>
      </c>
    </row>
    <row r="93" spans="1:6" ht="15" x14ac:dyDescent="0.2">
      <c r="A93" s="139" t="s">
        <v>138</v>
      </c>
      <c r="B93" s="177">
        <v>36</v>
      </c>
      <c r="C93" s="146">
        <v>1</v>
      </c>
      <c r="D93" s="146">
        <v>12</v>
      </c>
      <c r="E93" s="146">
        <v>2</v>
      </c>
      <c r="F93" s="146">
        <v>21</v>
      </c>
    </row>
    <row r="94" spans="1:6" ht="15" x14ac:dyDescent="0.2">
      <c r="A94" s="139" t="s">
        <v>139</v>
      </c>
      <c r="B94" s="177">
        <v>7</v>
      </c>
      <c r="C94" s="146">
        <v>2</v>
      </c>
      <c r="D94" s="146">
        <v>2</v>
      </c>
      <c r="E94" s="146">
        <v>2</v>
      </c>
      <c r="F94" s="146">
        <v>1</v>
      </c>
    </row>
    <row r="95" spans="1:6" ht="15" x14ac:dyDescent="0.2">
      <c r="A95" s="139" t="s">
        <v>140</v>
      </c>
      <c r="B95" s="177">
        <v>8</v>
      </c>
      <c r="C95" s="146" t="s">
        <v>12</v>
      </c>
      <c r="D95" s="146">
        <v>5</v>
      </c>
      <c r="E95" s="146">
        <v>1</v>
      </c>
      <c r="F95" s="146">
        <v>2</v>
      </c>
    </row>
    <row r="96" spans="1:6" ht="15" x14ac:dyDescent="0.2">
      <c r="A96" s="139" t="s">
        <v>141</v>
      </c>
      <c r="B96" s="177">
        <v>5</v>
      </c>
      <c r="C96" s="146">
        <v>1</v>
      </c>
      <c r="D96" s="146">
        <v>1</v>
      </c>
      <c r="E96" s="146" t="s">
        <v>12</v>
      </c>
      <c r="F96" s="146">
        <v>3</v>
      </c>
    </row>
    <row r="97" spans="1:6" ht="15" x14ac:dyDescent="0.2">
      <c r="A97" s="139" t="s">
        <v>142</v>
      </c>
      <c r="B97" s="177">
        <v>18</v>
      </c>
      <c r="C97" s="146">
        <v>4</v>
      </c>
      <c r="D97" s="146">
        <v>5</v>
      </c>
      <c r="E97" s="146">
        <v>6</v>
      </c>
      <c r="F97" s="146">
        <v>3</v>
      </c>
    </row>
    <row r="98" spans="1:6" ht="15" x14ac:dyDescent="0.2">
      <c r="A98" s="139" t="s">
        <v>143</v>
      </c>
      <c r="B98" s="177">
        <v>2</v>
      </c>
      <c r="C98" s="146" t="s">
        <v>12</v>
      </c>
      <c r="D98" s="146">
        <v>2</v>
      </c>
      <c r="E98" s="146" t="s">
        <v>12</v>
      </c>
      <c r="F98" s="146" t="s">
        <v>12</v>
      </c>
    </row>
    <row r="99" spans="1:6" ht="15" x14ac:dyDescent="0.2">
      <c r="A99" s="139" t="s">
        <v>144</v>
      </c>
      <c r="B99" s="177">
        <v>1</v>
      </c>
      <c r="C99" s="146">
        <v>1</v>
      </c>
      <c r="D99" s="146" t="s">
        <v>12</v>
      </c>
      <c r="E99" s="146" t="s">
        <v>12</v>
      </c>
      <c r="F99" s="146" t="s">
        <v>12</v>
      </c>
    </row>
    <row r="100" spans="1:6" ht="15" x14ac:dyDescent="0.2">
      <c r="A100" s="139" t="s">
        <v>145</v>
      </c>
      <c r="B100" s="177">
        <v>2</v>
      </c>
      <c r="C100" s="146" t="s">
        <v>12</v>
      </c>
      <c r="D100" s="146" t="s">
        <v>12</v>
      </c>
      <c r="E100" s="146">
        <v>2</v>
      </c>
      <c r="F100" s="146" t="s">
        <v>12</v>
      </c>
    </row>
    <row r="101" spans="1:6" ht="15" x14ac:dyDescent="0.2">
      <c r="A101" s="139" t="s">
        <v>146</v>
      </c>
      <c r="B101" s="177">
        <v>3</v>
      </c>
      <c r="C101" s="146">
        <v>1</v>
      </c>
      <c r="D101" s="146">
        <v>1</v>
      </c>
      <c r="E101" s="146">
        <v>1</v>
      </c>
      <c r="F101" s="146" t="s">
        <v>12</v>
      </c>
    </row>
    <row r="102" spans="1:6" ht="15" x14ac:dyDescent="0.2">
      <c r="A102" s="139" t="s">
        <v>147</v>
      </c>
      <c r="B102" s="177">
        <v>2</v>
      </c>
      <c r="C102" s="146">
        <v>2</v>
      </c>
      <c r="D102" s="146" t="s">
        <v>12</v>
      </c>
      <c r="E102" s="146" t="s">
        <v>12</v>
      </c>
      <c r="F102" s="146" t="s">
        <v>12</v>
      </c>
    </row>
    <row r="103" spans="1:6" ht="15" x14ac:dyDescent="0.2">
      <c r="A103" s="139" t="s">
        <v>148</v>
      </c>
      <c r="B103" s="177">
        <v>2</v>
      </c>
      <c r="C103" s="146" t="s">
        <v>12</v>
      </c>
      <c r="D103" s="146" t="s">
        <v>12</v>
      </c>
      <c r="E103" s="146">
        <v>1</v>
      </c>
      <c r="F103" s="146">
        <v>1</v>
      </c>
    </row>
    <row r="104" spans="1:6" ht="15" x14ac:dyDescent="0.2">
      <c r="A104" s="139" t="s">
        <v>149</v>
      </c>
      <c r="B104" s="177">
        <v>3</v>
      </c>
      <c r="C104" s="146" t="s">
        <v>12</v>
      </c>
      <c r="D104" s="146" t="s">
        <v>12</v>
      </c>
      <c r="E104" s="146">
        <v>1</v>
      </c>
      <c r="F104" s="146">
        <v>2</v>
      </c>
    </row>
    <row r="105" spans="1:6" ht="15" x14ac:dyDescent="0.2">
      <c r="A105" s="139" t="s">
        <v>150</v>
      </c>
      <c r="B105" s="177">
        <v>1</v>
      </c>
      <c r="C105" s="146" t="s">
        <v>12</v>
      </c>
      <c r="D105" s="146">
        <v>1</v>
      </c>
      <c r="E105" s="146" t="s">
        <v>12</v>
      </c>
      <c r="F105" s="146" t="s">
        <v>12</v>
      </c>
    </row>
    <row r="106" spans="1:6" ht="15" x14ac:dyDescent="0.2">
      <c r="A106" s="139" t="s">
        <v>151</v>
      </c>
      <c r="B106" s="177">
        <v>1</v>
      </c>
      <c r="C106" s="146">
        <v>1</v>
      </c>
      <c r="D106" s="146" t="s">
        <v>12</v>
      </c>
      <c r="E106" s="146" t="s">
        <v>12</v>
      </c>
      <c r="F106" s="146" t="s">
        <v>12</v>
      </c>
    </row>
    <row r="107" spans="1:6" ht="15" x14ac:dyDescent="0.2">
      <c r="A107" s="139" t="s">
        <v>152</v>
      </c>
      <c r="B107" s="177">
        <v>1</v>
      </c>
      <c r="C107" s="146" t="s">
        <v>12</v>
      </c>
      <c r="D107" s="146">
        <v>1</v>
      </c>
      <c r="E107" s="146" t="s">
        <v>12</v>
      </c>
      <c r="F107" s="146" t="s">
        <v>12</v>
      </c>
    </row>
    <row r="108" spans="1:6" ht="15" x14ac:dyDescent="0.2">
      <c r="A108" s="139" t="s">
        <v>153</v>
      </c>
      <c r="B108" s="177">
        <v>3</v>
      </c>
      <c r="C108" s="146" t="s">
        <v>12</v>
      </c>
      <c r="D108" s="146">
        <v>2</v>
      </c>
      <c r="E108" s="146" t="s">
        <v>12</v>
      </c>
      <c r="F108" s="146">
        <v>1</v>
      </c>
    </row>
    <row r="109" spans="1:6" ht="15" x14ac:dyDescent="0.2">
      <c r="A109" s="139" t="s">
        <v>154</v>
      </c>
      <c r="B109" s="177">
        <v>11</v>
      </c>
      <c r="C109" s="146">
        <v>10</v>
      </c>
      <c r="D109" s="146" t="s">
        <v>12</v>
      </c>
      <c r="E109" s="146">
        <v>1</v>
      </c>
      <c r="F109" s="146" t="s">
        <v>12</v>
      </c>
    </row>
    <row r="110" spans="1:6" ht="15" x14ac:dyDescent="0.2">
      <c r="A110" s="139" t="s">
        <v>155</v>
      </c>
      <c r="B110" s="177">
        <v>19</v>
      </c>
      <c r="C110" s="146">
        <v>2</v>
      </c>
      <c r="D110" s="146" t="s">
        <v>12</v>
      </c>
      <c r="E110" s="146">
        <v>2</v>
      </c>
      <c r="F110" s="146">
        <v>15</v>
      </c>
    </row>
    <row r="111" spans="1:6" ht="15" x14ac:dyDescent="0.2">
      <c r="A111" s="139" t="s">
        <v>156</v>
      </c>
      <c r="B111" s="177">
        <v>6</v>
      </c>
      <c r="C111" s="146">
        <v>2</v>
      </c>
      <c r="D111" s="146">
        <v>3</v>
      </c>
      <c r="E111" s="146" t="s">
        <v>12</v>
      </c>
      <c r="F111" s="146">
        <v>1</v>
      </c>
    </row>
    <row r="112" spans="1:6" ht="15" x14ac:dyDescent="0.2">
      <c r="A112" s="139" t="s">
        <v>157</v>
      </c>
      <c r="B112" s="177">
        <v>4</v>
      </c>
      <c r="C112" s="146">
        <v>1</v>
      </c>
      <c r="D112" s="146" t="s">
        <v>12</v>
      </c>
      <c r="E112" s="146">
        <v>3</v>
      </c>
      <c r="F112" s="146" t="s">
        <v>12</v>
      </c>
    </row>
    <row r="113" spans="1:6" ht="15" x14ac:dyDescent="0.2">
      <c r="A113" s="139" t="s">
        <v>158</v>
      </c>
      <c r="B113" s="177">
        <v>39</v>
      </c>
      <c r="C113" s="146">
        <v>28</v>
      </c>
      <c r="D113" s="146">
        <v>4</v>
      </c>
      <c r="E113" s="146">
        <v>6</v>
      </c>
      <c r="F113" s="146">
        <v>1</v>
      </c>
    </row>
    <row r="114" spans="1:6" ht="15" x14ac:dyDescent="0.2">
      <c r="A114" s="139" t="s">
        <v>159</v>
      </c>
      <c r="B114" s="177">
        <v>2</v>
      </c>
      <c r="C114" s="146">
        <v>1</v>
      </c>
      <c r="D114" s="146">
        <v>1</v>
      </c>
      <c r="E114" s="146" t="s">
        <v>12</v>
      </c>
      <c r="F114" s="146" t="s">
        <v>12</v>
      </c>
    </row>
    <row r="115" spans="1:6" ht="15" x14ac:dyDescent="0.2">
      <c r="A115" s="139" t="s">
        <v>160</v>
      </c>
      <c r="B115" s="177">
        <v>4</v>
      </c>
      <c r="C115" s="146" t="s">
        <v>12</v>
      </c>
      <c r="D115" s="146" t="s">
        <v>12</v>
      </c>
      <c r="E115" s="146">
        <v>1</v>
      </c>
      <c r="F115" s="146">
        <v>3</v>
      </c>
    </row>
    <row r="116" spans="1:6" ht="15" x14ac:dyDescent="0.2">
      <c r="A116" s="139" t="s">
        <v>161</v>
      </c>
      <c r="B116" s="176">
        <v>10</v>
      </c>
      <c r="C116" s="141">
        <v>2</v>
      </c>
      <c r="D116" s="141">
        <v>4</v>
      </c>
      <c r="E116" s="141">
        <v>2</v>
      </c>
      <c r="F116" s="141">
        <v>2</v>
      </c>
    </row>
    <row r="117" spans="1:6" ht="15" x14ac:dyDescent="0.2">
      <c r="A117" s="139" t="s">
        <v>162</v>
      </c>
      <c r="B117" s="177">
        <v>8</v>
      </c>
      <c r="C117" s="146">
        <v>2</v>
      </c>
      <c r="D117" s="146">
        <v>3</v>
      </c>
      <c r="E117" s="146">
        <v>2</v>
      </c>
      <c r="F117" s="146">
        <v>1</v>
      </c>
    </row>
    <row r="118" spans="1:6" ht="15" x14ac:dyDescent="0.2">
      <c r="A118" s="139" t="s">
        <v>163</v>
      </c>
      <c r="B118" s="177">
        <v>2</v>
      </c>
      <c r="C118" s="146" t="s">
        <v>12</v>
      </c>
      <c r="D118" s="146">
        <v>1</v>
      </c>
      <c r="E118" s="146" t="s">
        <v>12</v>
      </c>
      <c r="F118" s="146">
        <v>1</v>
      </c>
    </row>
    <row r="119" spans="1:6" ht="15" x14ac:dyDescent="0.2">
      <c r="A119" s="139" t="s">
        <v>164</v>
      </c>
      <c r="B119" s="176">
        <v>2</v>
      </c>
      <c r="C119" s="141" t="s">
        <v>12</v>
      </c>
      <c r="D119" s="141">
        <v>1</v>
      </c>
      <c r="E119" s="141" t="s">
        <v>12</v>
      </c>
      <c r="F119" s="141">
        <v>1</v>
      </c>
    </row>
  </sheetData>
  <mergeCells count="6">
    <mergeCell ref="A1:F1"/>
    <mergeCell ref="A2:F2"/>
    <mergeCell ref="A4:F4"/>
    <mergeCell ref="C5:F5"/>
    <mergeCell ref="C6:D6"/>
    <mergeCell ref="E6:F6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showGridLines="0" workbookViewId="0">
      <selection activeCell="M31" sqref="M31"/>
    </sheetView>
  </sheetViews>
  <sheetFormatPr baseColWidth="10" defaultColWidth="11.42578125" defaultRowHeight="12.75" x14ac:dyDescent="0.2"/>
  <cols>
    <col min="1" max="1" width="51.7109375" style="3" customWidth="1"/>
    <col min="2" max="2" width="6.7109375" style="1" customWidth="1"/>
    <col min="3" max="3" width="8.140625" style="1" customWidth="1"/>
    <col min="4" max="4" width="8.7109375" style="1" customWidth="1"/>
    <col min="5" max="5" width="8.140625" style="1" customWidth="1"/>
    <col min="6" max="6" width="8.7109375" style="1" customWidth="1"/>
    <col min="7" max="7" width="8.140625" style="1" customWidth="1"/>
    <col min="8" max="8" width="8.7109375" style="1" customWidth="1"/>
    <col min="9" max="9" width="8.140625" style="1" customWidth="1"/>
    <col min="10" max="10" width="8.7109375" style="1" customWidth="1"/>
    <col min="11" max="16384" width="11.42578125" style="1"/>
  </cols>
  <sheetData>
    <row r="1" spans="1:10" x14ac:dyDescent="0.2">
      <c r="A1" s="212" t="s">
        <v>165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2">
      <c r="A2" s="149" t="s">
        <v>1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x14ac:dyDescent="0.2">
      <c r="A3" s="167"/>
      <c r="B3" s="148"/>
      <c r="C3" s="148"/>
      <c r="D3" s="148"/>
      <c r="E3" s="148"/>
      <c r="F3" s="148"/>
      <c r="G3" s="148"/>
      <c r="H3" s="148"/>
      <c r="I3" s="148"/>
      <c r="J3" s="148"/>
    </row>
    <row r="4" spans="1:10" x14ac:dyDescent="0.2">
      <c r="A4" s="208" t="s">
        <v>310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 x14ac:dyDescent="0.2">
      <c r="A5" s="210"/>
      <c r="B5" s="174" t="s">
        <v>3</v>
      </c>
      <c r="C5" s="215" t="s">
        <v>2</v>
      </c>
      <c r="D5" s="216"/>
      <c r="E5" s="216"/>
      <c r="F5" s="216"/>
      <c r="G5" s="216"/>
      <c r="H5" s="216"/>
      <c r="I5" s="216"/>
      <c r="J5" s="216"/>
    </row>
    <row r="6" spans="1:10" ht="15" customHeight="1" x14ac:dyDescent="0.2">
      <c r="A6" s="210"/>
      <c r="B6" s="175"/>
      <c r="C6" s="210" t="s">
        <v>166</v>
      </c>
      <c r="D6" s="210"/>
      <c r="E6" s="210" t="s">
        <v>167</v>
      </c>
      <c r="F6" s="210"/>
      <c r="G6" s="210"/>
      <c r="H6" s="210"/>
      <c r="I6" s="210"/>
      <c r="J6" s="210"/>
    </row>
    <row r="7" spans="1:10" ht="15" customHeight="1" x14ac:dyDescent="0.2">
      <c r="A7" s="210"/>
      <c r="B7" s="175"/>
      <c r="C7" s="210" t="s">
        <v>54</v>
      </c>
      <c r="D7" s="210"/>
      <c r="E7" s="210" t="s">
        <v>55</v>
      </c>
      <c r="F7" s="210"/>
      <c r="G7" s="210" t="s">
        <v>168</v>
      </c>
      <c r="H7" s="210"/>
      <c r="I7" s="210" t="s">
        <v>169</v>
      </c>
      <c r="J7" s="210"/>
    </row>
    <row r="8" spans="1:10" ht="15" x14ac:dyDescent="0.2">
      <c r="A8" s="210"/>
      <c r="B8" s="175"/>
      <c r="C8" s="139" t="s">
        <v>6</v>
      </c>
      <c r="D8" s="139" t="s">
        <v>7</v>
      </c>
      <c r="E8" s="139" t="s">
        <v>6</v>
      </c>
      <c r="F8" s="139" t="s">
        <v>7</v>
      </c>
      <c r="G8" s="139" t="s">
        <v>6</v>
      </c>
      <c r="H8" s="139" t="s">
        <v>7</v>
      </c>
      <c r="I8" s="139" t="s">
        <v>6</v>
      </c>
      <c r="J8" s="139" t="s">
        <v>7</v>
      </c>
    </row>
    <row r="9" spans="1:10" ht="15" customHeight="1" x14ac:dyDescent="0.2">
      <c r="A9" s="139" t="s">
        <v>3</v>
      </c>
      <c r="B9" s="176">
        <v>39635</v>
      </c>
      <c r="C9" s="141">
        <v>5339</v>
      </c>
      <c r="D9" s="141">
        <v>6399</v>
      </c>
      <c r="E9" s="141">
        <v>3526</v>
      </c>
      <c r="F9" s="141">
        <v>5272</v>
      </c>
      <c r="G9" s="141">
        <v>6256</v>
      </c>
      <c r="H9" s="141">
        <v>11169</v>
      </c>
      <c r="I9" s="141">
        <v>761</v>
      </c>
      <c r="J9" s="141">
        <v>913</v>
      </c>
    </row>
    <row r="10" spans="1:10" ht="15" x14ac:dyDescent="0.2">
      <c r="A10" s="139" t="s">
        <v>8</v>
      </c>
      <c r="B10" s="176">
        <v>251</v>
      </c>
      <c r="C10" s="141">
        <v>25</v>
      </c>
      <c r="D10" s="141">
        <v>127</v>
      </c>
      <c r="E10" s="141">
        <v>14</v>
      </c>
      <c r="F10" s="141">
        <v>21</v>
      </c>
      <c r="G10" s="141">
        <v>5</v>
      </c>
      <c r="H10" s="141">
        <v>13</v>
      </c>
      <c r="I10" s="141">
        <v>13</v>
      </c>
      <c r="J10" s="141">
        <v>33</v>
      </c>
    </row>
    <row r="11" spans="1:10" ht="15" x14ac:dyDescent="0.2">
      <c r="A11" s="139" t="s">
        <v>9</v>
      </c>
      <c r="B11" s="177">
        <v>251</v>
      </c>
      <c r="C11" s="146">
        <v>25</v>
      </c>
      <c r="D11" s="146">
        <v>127</v>
      </c>
      <c r="E11" s="146">
        <v>14</v>
      </c>
      <c r="F11" s="146">
        <v>21</v>
      </c>
      <c r="G11" s="146">
        <v>5</v>
      </c>
      <c r="H11" s="146">
        <v>13</v>
      </c>
      <c r="I11" s="146">
        <v>13</v>
      </c>
      <c r="J11" s="146">
        <v>33</v>
      </c>
    </row>
    <row r="12" spans="1:10" ht="15" x14ac:dyDescent="0.2">
      <c r="A12" s="139" t="s">
        <v>10</v>
      </c>
      <c r="B12" s="176">
        <v>14835</v>
      </c>
      <c r="C12" s="141">
        <v>760</v>
      </c>
      <c r="D12" s="141">
        <v>2148</v>
      </c>
      <c r="E12" s="141">
        <v>744</v>
      </c>
      <c r="F12" s="141">
        <v>2144</v>
      </c>
      <c r="G12" s="141">
        <v>1827</v>
      </c>
      <c r="H12" s="141">
        <v>6425</v>
      </c>
      <c r="I12" s="141">
        <v>209</v>
      </c>
      <c r="J12" s="141">
        <v>578</v>
      </c>
    </row>
    <row r="13" spans="1:10" ht="15" x14ac:dyDescent="0.2">
      <c r="A13" s="139" t="s">
        <v>11</v>
      </c>
      <c r="B13" s="177">
        <v>46</v>
      </c>
      <c r="C13" s="146">
        <v>3</v>
      </c>
      <c r="D13" s="146">
        <v>16</v>
      </c>
      <c r="E13" s="146" t="s">
        <v>12</v>
      </c>
      <c r="F13" s="146">
        <v>6</v>
      </c>
      <c r="G13" s="146" t="s">
        <v>12</v>
      </c>
      <c r="H13" s="146">
        <v>19</v>
      </c>
      <c r="I13" s="146" t="s">
        <v>12</v>
      </c>
      <c r="J13" s="146">
        <v>2</v>
      </c>
    </row>
    <row r="14" spans="1:10" ht="15" x14ac:dyDescent="0.2">
      <c r="A14" s="139" t="s">
        <v>13</v>
      </c>
      <c r="B14" s="177">
        <v>1787</v>
      </c>
      <c r="C14" s="146">
        <v>61</v>
      </c>
      <c r="D14" s="146">
        <v>70</v>
      </c>
      <c r="E14" s="146">
        <v>100</v>
      </c>
      <c r="F14" s="146">
        <v>159</v>
      </c>
      <c r="G14" s="146">
        <v>348</v>
      </c>
      <c r="H14" s="146">
        <v>915</v>
      </c>
      <c r="I14" s="146">
        <v>29</v>
      </c>
      <c r="J14" s="146">
        <v>105</v>
      </c>
    </row>
    <row r="15" spans="1:10" ht="15" x14ac:dyDescent="0.2">
      <c r="A15" s="139" t="s">
        <v>14</v>
      </c>
      <c r="B15" s="177">
        <v>90</v>
      </c>
      <c r="C15" s="146">
        <v>23</v>
      </c>
      <c r="D15" s="146">
        <v>7</v>
      </c>
      <c r="E15" s="146">
        <v>17</v>
      </c>
      <c r="F15" s="146">
        <v>16</v>
      </c>
      <c r="G15" s="146">
        <v>18</v>
      </c>
      <c r="H15" s="146">
        <v>2</v>
      </c>
      <c r="I15" s="146">
        <v>6</v>
      </c>
      <c r="J15" s="146">
        <v>1</v>
      </c>
    </row>
    <row r="16" spans="1:10" ht="15" x14ac:dyDescent="0.2">
      <c r="A16" s="139" t="s">
        <v>15</v>
      </c>
      <c r="B16" s="177">
        <v>441</v>
      </c>
      <c r="C16" s="146">
        <v>45</v>
      </c>
      <c r="D16" s="146">
        <v>152</v>
      </c>
      <c r="E16" s="146">
        <v>19</v>
      </c>
      <c r="F16" s="146">
        <v>82</v>
      </c>
      <c r="G16" s="146">
        <v>16</v>
      </c>
      <c r="H16" s="146">
        <v>107</v>
      </c>
      <c r="I16" s="146">
        <v>5</v>
      </c>
      <c r="J16" s="146">
        <v>15</v>
      </c>
    </row>
    <row r="17" spans="1:10" ht="15" x14ac:dyDescent="0.2">
      <c r="A17" s="139" t="s">
        <v>16</v>
      </c>
      <c r="B17" s="177">
        <v>109</v>
      </c>
      <c r="C17" s="146">
        <v>5</v>
      </c>
      <c r="D17" s="146">
        <v>11</v>
      </c>
      <c r="E17" s="146">
        <v>9</v>
      </c>
      <c r="F17" s="146">
        <v>24</v>
      </c>
      <c r="G17" s="146">
        <v>14</v>
      </c>
      <c r="H17" s="146">
        <v>32</v>
      </c>
      <c r="I17" s="146">
        <v>2</v>
      </c>
      <c r="J17" s="146">
        <v>12</v>
      </c>
    </row>
    <row r="18" spans="1:10" ht="15" x14ac:dyDescent="0.2">
      <c r="A18" s="139" t="s">
        <v>17</v>
      </c>
      <c r="B18" s="177">
        <v>505</v>
      </c>
      <c r="C18" s="146">
        <v>44</v>
      </c>
      <c r="D18" s="146">
        <v>49</v>
      </c>
      <c r="E18" s="146">
        <v>59</v>
      </c>
      <c r="F18" s="146">
        <v>46</v>
      </c>
      <c r="G18" s="146">
        <v>132</v>
      </c>
      <c r="H18" s="146">
        <v>126</v>
      </c>
      <c r="I18" s="146">
        <v>28</v>
      </c>
      <c r="J18" s="146">
        <v>21</v>
      </c>
    </row>
    <row r="19" spans="1:10" ht="15" x14ac:dyDescent="0.2">
      <c r="A19" s="139" t="s">
        <v>18</v>
      </c>
      <c r="B19" s="177">
        <v>1252</v>
      </c>
      <c r="C19" s="146">
        <v>79</v>
      </c>
      <c r="D19" s="146">
        <v>268</v>
      </c>
      <c r="E19" s="146">
        <v>82</v>
      </c>
      <c r="F19" s="146">
        <v>265</v>
      </c>
      <c r="G19" s="146">
        <v>77</v>
      </c>
      <c r="H19" s="146">
        <v>424</v>
      </c>
      <c r="I19" s="146">
        <v>8</v>
      </c>
      <c r="J19" s="146">
        <v>49</v>
      </c>
    </row>
    <row r="20" spans="1:10" ht="15" x14ac:dyDescent="0.2">
      <c r="A20" s="139" t="s">
        <v>19</v>
      </c>
      <c r="B20" s="177">
        <v>662</v>
      </c>
      <c r="C20" s="146">
        <v>49</v>
      </c>
      <c r="D20" s="146">
        <v>91</v>
      </c>
      <c r="E20" s="146">
        <v>89</v>
      </c>
      <c r="F20" s="146">
        <v>214</v>
      </c>
      <c r="G20" s="146">
        <v>51</v>
      </c>
      <c r="H20" s="146">
        <v>145</v>
      </c>
      <c r="I20" s="146">
        <v>9</v>
      </c>
      <c r="J20" s="146">
        <v>14</v>
      </c>
    </row>
    <row r="21" spans="1:10" ht="15" x14ac:dyDescent="0.2">
      <c r="A21" s="139" t="s">
        <v>20</v>
      </c>
      <c r="B21" s="177">
        <v>281</v>
      </c>
      <c r="C21" s="146">
        <v>27</v>
      </c>
      <c r="D21" s="146">
        <v>32</v>
      </c>
      <c r="E21" s="146">
        <v>12</v>
      </c>
      <c r="F21" s="146">
        <v>15</v>
      </c>
      <c r="G21" s="146">
        <v>82</v>
      </c>
      <c r="H21" s="146">
        <v>92</v>
      </c>
      <c r="I21" s="146">
        <v>12</v>
      </c>
      <c r="J21" s="146">
        <v>9</v>
      </c>
    </row>
    <row r="22" spans="1:10" ht="15" x14ac:dyDescent="0.2">
      <c r="A22" s="139" t="s">
        <v>21</v>
      </c>
      <c r="B22" s="177">
        <v>2814</v>
      </c>
      <c r="C22" s="146">
        <v>92</v>
      </c>
      <c r="D22" s="146">
        <v>306</v>
      </c>
      <c r="E22" s="146">
        <v>127</v>
      </c>
      <c r="F22" s="146">
        <v>408</v>
      </c>
      <c r="G22" s="146">
        <v>403</v>
      </c>
      <c r="H22" s="146">
        <v>1298</v>
      </c>
      <c r="I22" s="146">
        <v>58</v>
      </c>
      <c r="J22" s="146">
        <v>122</v>
      </c>
    </row>
    <row r="23" spans="1:10" ht="15" x14ac:dyDescent="0.2">
      <c r="A23" s="139" t="s">
        <v>22</v>
      </c>
      <c r="B23" s="177">
        <v>2437</v>
      </c>
      <c r="C23" s="146">
        <v>56</v>
      </c>
      <c r="D23" s="146">
        <v>187</v>
      </c>
      <c r="E23" s="146">
        <v>53</v>
      </c>
      <c r="F23" s="146">
        <v>251</v>
      </c>
      <c r="G23" s="146">
        <v>286</v>
      </c>
      <c r="H23" s="146">
        <v>1535</v>
      </c>
      <c r="I23" s="146">
        <v>21</v>
      </c>
      <c r="J23" s="146">
        <v>48</v>
      </c>
    </row>
    <row r="24" spans="1:10" ht="15" x14ac:dyDescent="0.2">
      <c r="A24" s="139" t="s">
        <v>23</v>
      </c>
      <c r="B24" s="177">
        <v>1439</v>
      </c>
      <c r="C24" s="146">
        <v>110</v>
      </c>
      <c r="D24" s="146">
        <v>127</v>
      </c>
      <c r="E24" s="146">
        <v>104</v>
      </c>
      <c r="F24" s="146">
        <v>178</v>
      </c>
      <c r="G24" s="146">
        <v>321</v>
      </c>
      <c r="H24" s="146">
        <v>569</v>
      </c>
      <c r="I24" s="146">
        <v>19</v>
      </c>
      <c r="J24" s="146">
        <v>11</v>
      </c>
    </row>
    <row r="25" spans="1:10" ht="15" x14ac:dyDescent="0.2">
      <c r="A25" s="139" t="s">
        <v>24</v>
      </c>
      <c r="B25" s="177">
        <v>314</v>
      </c>
      <c r="C25" s="146">
        <v>31</v>
      </c>
      <c r="D25" s="146">
        <v>127</v>
      </c>
      <c r="E25" s="146">
        <v>16</v>
      </c>
      <c r="F25" s="146">
        <v>63</v>
      </c>
      <c r="G25" s="146">
        <v>16</v>
      </c>
      <c r="H25" s="146">
        <v>55</v>
      </c>
      <c r="I25" s="146">
        <v>1</v>
      </c>
      <c r="J25" s="146">
        <v>5</v>
      </c>
    </row>
    <row r="26" spans="1:10" ht="15" x14ac:dyDescent="0.2">
      <c r="A26" s="139" t="s">
        <v>25</v>
      </c>
      <c r="B26" s="177">
        <v>2658</v>
      </c>
      <c r="C26" s="146">
        <v>135</v>
      </c>
      <c r="D26" s="146">
        <v>705</v>
      </c>
      <c r="E26" s="146">
        <v>57</v>
      </c>
      <c r="F26" s="146">
        <v>417</v>
      </c>
      <c r="G26" s="146">
        <v>63</v>
      </c>
      <c r="H26" s="146">
        <v>1106</v>
      </c>
      <c r="I26" s="146">
        <v>11</v>
      </c>
      <c r="J26" s="146">
        <v>164</v>
      </c>
    </row>
    <row r="27" spans="1:10" ht="15" x14ac:dyDescent="0.2">
      <c r="A27" s="139" t="s">
        <v>26</v>
      </c>
      <c r="B27" s="176">
        <v>24549</v>
      </c>
      <c r="C27" s="141">
        <v>4554</v>
      </c>
      <c r="D27" s="141">
        <v>4124</v>
      </c>
      <c r="E27" s="141">
        <v>2768</v>
      </c>
      <c r="F27" s="141">
        <v>3107</v>
      </c>
      <c r="G27" s="141">
        <v>4424</v>
      </c>
      <c r="H27" s="141">
        <v>4731</v>
      </c>
      <c r="I27" s="141">
        <v>539</v>
      </c>
      <c r="J27" s="141">
        <v>302</v>
      </c>
    </row>
    <row r="28" spans="1:10" ht="15" x14ac:dyDescent="0.2">
      <c r="A28" s="139" t="s">
        <v>27</v>
      </c>
      <c r="B28" s="177">
        <v>2946</v>
      </c>
      <c r="C28" s="146">
        <v>460</v>
      </c>
      <c r="D28" s="146">
        <v>470</v>
      </c>
      <c r="E28" s="146">
        <v>374</v>
      </c>
      <c r="F28" s="146">
        <v>447</v>
      </c>
      <c r="G28" s="146">
        <v>478</v>
      </c>
      <c r="H28" s="146">
        <v>592</v>
      </c>
      <c r="I28" s="146">
        <v>71</v>
      </c>
      <c r="J28" s="146">
        <v>54</v>
      </c>
    </row>
    <row r="29" spans="1:10" ht="15" x14ac:dyDescent="0.2">
      <c r="A29" s="139" t="s">
        <v>28</v>
      </c>
      <c r="B29" s="177">
        <v>1022</v>
      </c>
      <c r="C29" s="146">
        <v>105</v>
      </c>
      <c r="D29" s="146">
        <v>182</v>
      </c>
      <c r="E29" s="146">
        <v>65</v>
      </c>
      <c r="F29" s="146">
        <v>168</v>
      </c>
      <c r="G29" s="146">
        <v>67</v>
      </c>
      <c r="H29" s="146">
        <v>395</v>
      </c>
      <c r="I29" s="146">
        <v>8</v>
      </c>
      <c r="J29" s="146">
        <v>32</v>
      </c>
    </row>
    <row r="30" spans="1:10" ht="15" x14ac:dyDescent="0.2">
      <c r="A30" s="139" t="s">
        <v>29</v>
      </c>
      <c r="B30" s="177">
        <v>1036</v>
      </c>
      <c r="C30" s="146">
        <v>145</v>
      </c>
      <c r="D30" s="146">
        <v>86</v>
      </c>
      <c r="E30" s="146">
        <v>89</v>
      </c>
      <c r="F30" s="146">
        <v>33</v>
      </c>
      <c r="G30" s="146">
        <v>331</v>
      </c>
      <c r="H30" s="146">
        <v>251</v>
      </c>
      <c r="I30" s="146">
        <v>63</v>
      </c>
      <c r="J30" s="146">
        <v>38</v>
      </c>
    </row>
    <row r="31" spans="1:10" ht="15" x14ac:dyDescent="0.2">
      <c r="A31" s="139" t="s">
        <v>30</v>
      </c>
      <c r="B31" s="177">
        <v>187</v>
      </c>
      <c r="C31" s="146">
        <v>39</v>
      </c>
      <c r="D31" s="146">
        <v>43</v>
      </c>
      <c r="E31" s="146">
        <v>19</v>
      </c>
      <c r="F31" s="146">
        <v>22</v>
      </c>
      <c r="G31" s="146">
        <v>22</v>
      </c>
      <c r="H31" s="146">
        <v>38</v>
      </c>
      <c r="I31" s="146">
        <v>3</v>
      </c>
      <c r="J31" s="146">
        <v>1</v>
      </c>
    </row>
    <row r="32" spans="1:10" ht="15" x14ac:dyDescent="0.2">
      <c r="A32" s="139" t="s">
        <v>31</v>
      </c>
      <c r="B32" s="177">
        <v>153</v>
      </c>
      <c r="C32" s="146">
        <v>12</v>
      </c>
      <c r="D32" s="146">
        <v>33</v>
      </c>
      <c r="E32" s="146">
        <v>13</v>
      </c>
      <c r="F32" s="146">
        <v>41</v>
      </c>
      <c r="G32" s="146">
        <v>12</v>
      </c>
      <c r="H32" s="146">
        <v>38</v>
      </c>
      <c r="I32" s="146">
        <v>2</v>
      </c>
      <c r="J32" s="146">
        <v>2</v>
      </c>
    </row>
    <row r="33" spans="1:10" ht="15" x14ac:dyDescent="0.2">
      <c r="A33" s="139" t="s">
        <v>32</v>
      </c>
      <c r="B33" s="177">
        <v>559</v>
      </c>
      <c r="C33" s="146">
        <v>44</v>
      </c>
      <c r="D33" s="146">
        <v>119</v>
      </c>
      <c r="E33" s="146">
        <v>33</v>
      </c>
      <c r="F33" s="146">
        <v>118</v>
      </c>
      <c r="G33" s="146">
        <v>39</v>
      </c>
      <c r="H33" s="146">
        <v>194</v>
      </c>
      <c r="I33" s="146">
        <v>6</v>
      </c>
      <c r="J33" s="146">
        <v>6</v>
      </c>
    </row>
    <row r="34" spans="1:10" ht="15" x14ac:dyDescent="0.2">
      <c r="A34" s="139" t="s">
        <v>33</v>
      </c>
      <c r="B34" s="177">
        <v>3826</v>
      </c>
      <c r="C34" s="146">
        <v>522</v>
      </c>
      <c r="D34" s="146">
        <v>613</v>
      </c>
      <c r="E34" s="146">
        <v>503</v>
      </c>
      <c r="F34" s="146">
        <v>945</v>
      </c>
      <c r="G34" s="146">
        <v>502</v>
      </c>
      <c r="H34" s="146">
        <v>689</v>
      </c>
      <c r="I34" s="146">
        <v>38</v>
      </c>
      <c r="J34" s="146">
        <v>14</v>
      </c>
    </row>
    <row r="35" spans="1:10" ht="15" x14ac:dyDescent="0.2">
      <c r="A35" s="139" t="s">
        <v>34</v>
      </c>
      <c r="B35" s="177">
        <v>158</v>
      </c>
      <c r="C35" s="146">
        <v>36</v>
      </c>
      <c r="D35" s="146">
        <v>32</v>
      </c>
      <c r="E35" s="146">
        <v>14</v>
      </c>
      <c r="F35" s="146">
        <v>17</v>
      </c>
      <c r="G35" s="146">
        <v>30</v>
      </c>
      <c r="H35" s="146">
        <v>26</v>
      </c>
      <c r="I35" s="146">
        <v>2</v>
      </c>
      <c r="J35" s="146">
        <v>1</v>
      </c>
    </row>
    <row r="36" spans="1:10" ht="15" x14ac:dyDescent="0.2">
      <c r="A36" s="139" t="s">
        <v>35</v>
      </c>
      <c r="B36" s="177">
        <v>2819</v>
      </c>
      <c r="C36" s="146">
        <v>589</v>
      </c>
      <c r="D36" s="146">
        <v>531</v>
      </c>
      <c r="E36" s="146">
        <v>404</v>
      </c>
      <c r="F36" s="146">
        <v>412</v>
      </c>
      <c r="G36" s="146">
        <v>483</v>
      </c>
      <c r="H36" s="146">
        <v>366</v>
      </c>
      <c r="I36" s="146">
        <v>24</v>
      </c>
      <c r="J36" s="146">
        <v>10</v>
      </c>
    </row>
    <row r="37" spans="1:10" ht="15" customHeight="1" x14ac:dyDescent="0.2">
      <c r="A37" s="139" t="s">
        <v>36</v>
      </c>
      <c r="B37" s="177">
        <v>720</v>
      </c>
      <c r="C37" s="146">
        <v>54</v>
      </c>
      <c r="D37" s="146">
        <v>99</v>
      </c>
      <c r="E37" s="146">
        <v>53</v>
      </c>
      <c r="F37" s="146">
        <v>114</v>
      </c>
      <c r="G37" s="146">
        <v>120</v>
      </c>
      <c r="H37" s="146">
        <v>266</v>
      </c>
      <c r="I37" s="146">
        <v>6</v>
      </c>
      <c r="J37" s="146">
        <v>8</v>
      </c>
    </row>
    <row r="38" spans="1:10" ht="15" customHeight="1" x14ac:dyDescent="0.2">
      <c r="A38" s="139" t="s">
        <v>37</v>
      </c>
      <c r="B38" s="177">
        <v>843</v>
      </c>
      <c r="C38" s="146">
        <v>88</v>
      </c>
      <c r="D38" s="146">
        <v>245</v>
      </c>
      <c r="E38" s="146">
        <v>47</v>
      </c>
      <c r="F38" s="146">
        <v>118</v>
      </c>
      <c r="G38" s="146">
        <v>119</v>
      </c>
      <c r="H38" s="146">
        <v>210</v>
      </c>
      <c r="I38" s="146">
        <v>12</v>
      </c>
      <c r="J38" s="146">
        <v>4</v>
      </c>
    </row>
    <row r="39" spans="1:10" ht="15" x14ac:dyDescent="0.2">
      <c r="A39" s="139" t="s">
        <v>38</v>
      </c>
      <c r="B39" s="177">
        <v>383</v>
      </c>
      <c r="C39" s="146">
        <v>73</v>
      </c>
      <c r="D39" s="146">
        <v>76</v>
      </c>
      <c r="E39" s="146">
        <v>36</v>
      </c>
      <c r="F39" s="146">
        <v>27</v>
      </c>
      <c r="G39" s="146">
        <v>92</v>
      </c>
      <c r="H39" s="146">
        <v>73</v>
      </c>
      <c r="I39" s="146">
        <v>2</v>
      </c>
      <c r="J39" s="146">
        <v>4</v>
      </c>
    </row>
    <row r="40" spans="1:10" ht="15" x14ac:dyDescent="0.2">
      <c r="A40" s="139" t="s">
        <v>39</v>
      </c>
      <c r="B40" s="177">
        <v>2445</v>
      </c>
      <c r="C40" s="146">
        <v>193</v>
      </c>
      <c r="D40" s="146">
        <v>243</v>
      </c>
      <c r="E40" s="146">
        <v>214</v>
      </c>
      <c r="F40" s="146">
        <v>225</v>
      </c>
      <c r="G40" s="146">
        <v>565</v>
      </c>
      <c r="H40" s="146">
        <v>780</v>
      </c>
      <c r="I40" s="146">
        <v>151</v>
      </c>
      <c r="J40" s="146">
        <v>74</v>
      </c>
    </row>
    <row r="41" spans="1:10" ht="15" x14ac:dyDescent="0.2">
      <c r="A41" s="139" t="s">
        <v>40</v>
      </c>
      <c r="B41" s="177">
        <v>1809</v>
      </c>
      <c r="C41" s="146">
        <v>540</v>
      </c>
      <c r="D41" s="146">
        <v>752</v>
      </c>
      <c r="E41" s="146">
        <v>91</v>
      </c>
      <c r="F41" s="146">
        <v>124</v>
      </c>
      <c r="G41" s="146">
        <v>152</v>
      </c>
      <c r="H41" s="146">
        <v>132</v>
      </c>
      <c r="I41" s="146">
        <v>9</v>
      </c>
      <c r="J41" s="146">
        <v>9</v>
      </c>
    </row>
    <row r="42" spans="1:10" ht="15" x14ac:dyDescent="0.2">
      <c r="A42" s="139" t="s">
        <v>41</v>
      </c>
      <c r="B42" s="177">
        <v>1225</v>
      </c>
      <c r="C42" s="146">
        <v>400</v>
      </c>
      <c r="D42" s="146">
        <v>184</v>
      </c>
      <c r="E42" s="146">
        <v>108</v>
      </c>
      <c r="F42" s="146">
        <v>68</v>
      </c>
      <c r="G42" s="146">
        <v>241</v>
      </c>
      <c r="H42" s="146">
        <v>198</v>
      </c>
      <c r="I42" s="146">
        <v>17</v>
      </c>
      <c r="J42" s="146">
        <v>9</v>
      </c>
    </row>
    <row r="43" spans="1:10" ht="15" x14ac:dyDescent="0.2">
      <c r="A43" s="139" t="s">
        <v>42</v>
      </c>
      <c r="B43" s="177">
        <v>1094</v>
      </c>
      <c r="C43" s="146">
        <v>338</v>
      </c>
      <c r="D43" s="146">
        <v>90</v>
      </c>
      <c r="E43" s="146">
        <v>219</v>
      </c>
      <c r="F43" s="146">
        <v>33</v>
      </c>
      <c r="G43" s="146">
        <v>249</v>
      </c>
      <c r="H43" s="146">
        <v>128</v>
      </c>
      <c r="I43" s="146">
        <v>35</v>
      </c>
      <c r="J43" s="146">
        <v>2</v>
      </c>
    </row>
    <row r="44" spans="1:10" ht="15" x14ac:dyDescent="0.2">
      <c r="A44" s="139" t="s">
        <v>43</v>
      </c>
      <c r="B44" s="177">
        <v>1483</v>
      </c>
      <c r="C44" s="146">
        <v>523</v>
      </c>
      <c r="D44" s="146">
        <v>142</v>
      </c>
      <c r="E44" s="146">
        <v>301</v>
      </c>
      <c r="F44" s="146">
        <v>66</v>
      </c>
      <c r="G44" s="146">
        <v>294</v>
      </c>
      <c r="H44" s="146">
        <v>97</v>
      </c>
      <c r="I44" s="146">
        <v>44</v>
      </c>
      <c r="J44" s="146">
        <v>16</v>
      </c>
    </row>
    <row r="45" spans="1:10" ht="15" x14ac:dyDescent="0.2">
      <c r="A45" s="139" t="s">
        <v>44</v>
      </c>
      <c r="B45" s="177">
        <v>607</v>
      </c>
      <c r="C45" s="146">
        <v>92</v>
      </c>
      <c r="D45" s="146">
        <v>99</v>
      </c>
      <c r="E45" s="146">
        <v>52</v>
      </c>
      <c r="F45" s="146">
        <v>54</v>
      </c>
      <c r="G45" s="146">
        <v>135</v>
      </c>
      <c r="H45" s="146">
        <v>153</v>
      </c>
      <c r="I45" s="146">
        <v>11</v>
      </c>
      <c r="J45" s="146">
        <v>11</v>
      </c>
    </row>
    <row r="46" spans="1:10" ht="15" x14ac:dyDescent="0.2">
      <c r="A46" s="139" t="s">
        <v>45</v>
      </c>
      <c r="B46" s="177">
        <v>742</v>
      </c>
      <c r="C46" s="146">
        <v>251</v>
      </c>
      <c r="D46" s="146">
        <v>72</v>
      </c>
      <c r="E46" s="146">
        <v>96</v>
      </c>
      <c r="F46" s="146">
        <v>34</v>
      </c>
      <c r="G46" s="146">
        <v>193</v>
      </c>
      <c r="H46" s="146">
        <v>77</v>
      </c>
      <c r="I46" s="146">
        <v>13</v>
      </c>
      <c r="J46" s="146">
        <v>6</v>
      </c>
    </row>
    <row r="47" spans="1:10" ht="15" x14ac:dyDescent="0.2">
      <c r="A47" s="139" t="s">
        <v>46</v>
      </c>
      <c r="B47" s="177">
        <v>445</v>
      </c>
      <c r="C47" s="146">
        <v>50</v>
      </c>
      <c r="D47" s="146">
        <v>12</v>
      </c>
      <c r="E47" s="146">
        <v>28</v>
      </c>
      <c r="F47" s="146">
        <v>4</v>
      </c>
      <c r="G47" s="146">
        <v>300</v>
      </c>
      <c r="H47" s="146">
        <v>28</v>
      </c>
      <c r="I47" s="146">
        <v>22</v>
      </c>
      <c r="J47" s="146">
        <v>1</v>
      </c>
    </row>
    <row r="48" spans="1:10" ht="15" x14ac:dyDescent="0.2">
      <c r="A48" s="139" t="s">
        <v>47</v>
      </c>
      <c r="B48" s="177">
        <v>47</v>
      </c>
      <c r="C48" s="146" t="s">
        <v>12</v>
      </c>
      <c r="D48" s="146">
        <v>1</v>
      </c>
      <c r="E48" s="146">
        <v>9</v>
      </c>
      <c r="F48" s="146">
        <v>37</v>
      </c>
      <c r="G48" s="146" t="s">
        <v>12</v>
      </c>
      <c r="H48" s="146" t="s">
        <v>12</v>
      </c>
      <c r="I48" s="146" t="s">
        <v>12</v>
      </c>
      <c r="J48" s="146" t="s">
        <v>12</v>
      </c>
    </row>
  </sheetData>
  <mergeCells count="10">
    <mergeCell ref="A1:J1"/>
    <mergeCell ref="A4:J4"/>
    <mergeCell ref="A5:A8"/>
    <mergeCell ref="C6:D6"/>
    <mergeCell ref="E6:J6"/>
    <mergeCell ref="C7:D7"/>
    <mergeCell ref="E7:F7"/>
    <mergeCell ref="G7:H7"/>
    <mergeCell ref="I7:J7"/>
    <mergeCell ref="C5:J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showGridLines="0" workbookViewId="0">
      <selection activeCell="M32" sqref="M32"/>
    </sheetView>
  </sheetViews>
  <sheetFormatPr baseColWidth="10" defaultColWidth="11.42578125" defaultRowHeight="12.75" x14ac:dyDescent="0.2"/>
  <cols>
    <col min="1" max="1" width="51.7109375" style="3" customWidth="1"/>
    <col min="2" max="2" width="6.7109375" style="1" customWidth="1"/>
    <col min="3" max="3" width="8.140625" style="1" customWidth="1"/>
    <col min="4" max="4" width="8.7109375" style="1" customWidth="1"/>
    <col min="5" max="5" width="8.140625" style="1" customWidth="1"/>
    <col min="6" max="6" width="8.7109375" style="1" customWidth="1"/>
    <col min="7" max="7" width="8.140625" style="1" customWidth="1"/>
    <col min="8" max="8" width="8.7109375" style="1" customWidth="1"/>
    <col min="9" max="9" width="8.140625" style="1" customWidth="1"/>
    <col min="10" max="10" width="8.7109375" style="1" customWidth="1"/>
    <col min="11" max="16384" width="11.42578125" style="1"/>
  </cols>
  <sheetData>
    <row r="1" spans="1:10" x14ac:dyDescent="0.2">
      <c r="A1" s="212" t="s">
        <v>170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</row>
    <row r="4" spans="1:10" x14ac:dyDescent="0.2">
      <c r="A4" s="208" t="s">
        <v>311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 x14ac:dyDescent="0.2">
      <c r="A5" s="210"/>
      <c r="B5" s="174" t="s">
        <v>3</v>
      </c>
      <c r="C5" s="215" t="s">
        <v>2</v>
      </c>
      <c r="D5" s="215"/>
      <c r="E5" s="215"/>
      <c r="F5" s="215"/>
      <c r="G5" s="215"/>
      <c r="H5" s="215"/>
      <c r="I5" s="215"/>
      <c r="J5" s="215"/>
    </row>
    <row r="6" spans="1:10" ht="15" customHeight="1" x14ac:dyDescent="0.2">
      <c r="A6" s="210"/>
      <c r="B6" s="178"/>
      <c r="C6" s="210" t="s">
        <v>166</v>
      </c>
      <c r="D6" s="210"/>
      <c r="E6" s="210" t="s">
        <v>167</v>
      </c>
      <c r="F6" s="210"/>
      <c r="G6" s="210"/>
      <c r="H6" s="210"/>
      <c r="I6" s="210"/>
      <c r="J6" s="210"/>
    </row>
    <row r="7" spans="1:10" ht="15" customHeight="1" x14ac:dyDescent="0.2">
      <c r="A7" s="210"/>
      <c r="B7" s="174"/>
      <c r="C7" s="210" t="s">
        <v>54</v>
      </c>
      <c r="D7" s="210"/>
      <c r="E7" s="210" t="s">
        <v>55</v>
      </c>
      <c r="F7" s="210"/>
      <c r="G7" s="210" t="s">
        <v>168</v>
      </c>
      <c r="H7" s="210"/>
      <c r="I7" s="210" t="s">
        <v>169</v>
      </c>
      <c r="J7" s="210"/>
    </row>
    <row r="8" spans="1:10" ht="15" x14ac:dyDescent="0.2">
      <c r="A8" s="210"/>
      <c r="B8" s="174"/>
      <c r="C8" s="139" t="s">
        <v>6</v>
      </c>
      <c r="D8" s="139" t="s">
        <v>7</v>
      </c>
      <c r="E8" s="139" t="s">
        <v>6</v>
      </c>
      <c r="F8" s="139" t="s">
        <v>7</v>
      </c>
      <c r="G8" s="139" t="s">
        <v>6</v>
      </c>
      <c r="H8" s="139" t="s">
        <v>7</v>
      </c>
      <c r="I8" s="139" t="s">
        <v>6</v>
      </c>
      <c r="J8" s="139" t="s">
        <v>7</v>
      </c>
    </row>
    <row r="9" spans="1:10" ht="15" customHeight="1" x14ac:dyDescent="0.2">
      <c r="A9" s="139" t="s">
        <v>3</v>
      </c>
      <c r="B9" s="176">
        <v>28412</v>
      </c>
      <c r="C9" s="141">
        <v>2428</v>
      </c>
      <c r="D9" s="141">
        <v>5436</v>
      </c>
      <c r="E9" s="141">
        <v>1736</v>
      </c>
      <c r="F9" s="141">
        <v>4359</v>
      </c>
      <c r="G9" s="141">
        <v>3376</v>
      </c>
      <c r="H9" s="141">
        <v>9864</v>
      </c>
      <c r="I9" s="141">
        <v>389</v>
      </c>
      <c r="J9" s="141">
        <v>824</v>
      </c>
    </row>
    <row r="10" spans="1:10" ht="15" x14ac:dyDescent="0.2">
      <c r="A10" s="139" t="s">
        <v>8</v>
      </c>
      <c r="B10" s="176">
        <v>200</v>
      </c>
      <c r="C10" s="141">
        <v>12</v>
      </c>
      <c r="D10" s="141">
        <v>112</v>
      </c>
      <c r="E10" s="141">
        <v>5</v>
      </c>
      <c r="F10" s="141">
        <v>11</v>
      </c>
      <c r="G10" s="141">
        <v>2</v>
      </c>
      <c r="H10" s="141">
        <v>12</v>
      </c>
      <c r="I10" s="141">
        <v>13</v>
      </c>
      <c r="J10" s="141">
        <v>33</v>
      </c>
    </row>
    <row r="11" spans="1:10" ht="15" x14ac:dyDescent="0.2">
      <c r="A11" s="139" t="s">
        <v>9</v>
      </c>
      <c r="B11" s="177">
        <v>200</v>
      </c>
      <c r="C11" s="146">
        <v>12</v>
      </c>
      <c r="D11" s="146">
        <v>112</v>
      </c>
      <c r="E11" s="146">
        <v>5</v>
      </c>
      <c r="F11" s="146">
        <v>11</v>
      </c>
      <c r="G11" s="146">
        <v>2</v>
      </c>
      <c r="H11" s="146">
        <v>12</v>
      </c>
      <c r="I11" s="146">
        <v>13</v>
      </c>
      <c r="J11" s="146">
        <v>33</v>
      </c>
    </row>
    <row r="12" spans="1:10" ht="15" x14ac:dyDescent="0.2">
      <c r="A12" s="139" t="s">
        <v>10</v>
      </c>
      <c r="B12" s="176">
        <v>13070</v>
      </c>
      <c r="C12" s="141">
        <v>428</v>
      </c>
      <c r="D12" s="141">
        <v>1971</v>
      </c>
      <c r="E12" s="141">
        <v>484</v>
      </c>
      <c r="F12" s="141">
        <v>1946</v>
      </c>
      <c r="G12" s="141">
        <v>1344</v>
      </c>
      <c r="H12" s="141">
        <v>6172</v>
      </c>
      <c r="I12" s="141">
        <v>160</v>
      </c>
      <c r="J12" s="141">
        <v>565</v>
      </c>
    </row>
    <row r="13" spans="1:10" ht="15" x14ac:dyDescent="0.2">
      <c r="A13" s="139" t="s">
        <v>11</v>
      </c>
      <c r="B13" s="177">
        <v>44</v>
      </c>
      <c r="C13" s="146">
        <v>2</v>
      </c>
      <c r="D13" s="146">
        <v>15</v>
      </c>
      <c r="E13" s="146" t="s">
        <v>12</v>
      </c>
      <c r="F13" s="146">
        <v>6</v>
      </c>
      <c r="G13" s="146" t="s">
        <v>12</v>
      </c>
      <c r="H13" s="146">
        <v>19</v>
      </c>
      <c r="I13" s="146" t="s">
        <v>12</v>
      </c>
      <c r="J13" s="146">
        <v>2</v>
      </c>
    </row>
    <row r="14" spans="1:10" ht="15" x14ac:dyDescent="0.2">
      <c r="A14" s="139" t="s">
        <v>13</v>
      </c>
      <c r="B14" s="177">
        <v>1616</v>
      </c>
      <c r="C14" s="146">
        <v>35</v>
      </c>
      <c r="D14" s="146">
        <v>64</v>
      </c>
      <c r="E14" s="146">
        <v>65</v>
      </c>
      <c r="F14" s="146">
        <v>149</v>
      </c>
      <c r="G14" s="146">
        <v>280</v>
      </c>
      <c r="H14" s="146">
        <v>895</v>
      </c>
      <c r="I14" s="146">
        <v>23</v>
      </c>
      <c r="J14" s="146">
        <v>105</v>
      </c>
    </row>
    <row r="15" spans="1:10" ht="15" x14ac:dyDescent="0.2">
      <c r="A15" s="139" t="s">
        <v>14</v>
      </c>
      <c r="B15" s="177">
        <v>43</v>
      </c>
      <c r="C15" s="146">
        <v>10</v>
      </c>
      <c r="D15" s="146">
        <v>6</v>
      </c>
      <c r="E15" s="146">
        <v>5</v>
      </c>
      <c r="F15" s="146">
        <v>6</v>
      </c>
      <c r="G15" s="146">
        <v>11</v>
      </c>
      <c r="H15" s="146">
        <v>1</v>
      </c>
      <c r="I15" s="146">
        <v>4</v>
      </c>
      <c r="J15" s="146" t="s">
        <v>12</v>
      </c>
    </row>
    <row r="16" spans="1:10" ht="15" x14ac:dyDescent="0.2">
      <c r="A16" s="139" t="s">
        <v>15</v>
      </c>
      <c r="B16" s="177">
        <v>355</v>
      </c>
      <c r="C16" s="146">
        <v>18</v>
      </c>
      <c r="D16" s="146">
        <v>134</v>
      </c>
      <c r="E16" s="146">
        <v>12</v>
      </c>
      <c r="F16" s="146">
        <v>69</v>
      </c>
      <c r="G16" s="146">
        <v>8</v>
      </c>
      <c r="H16" s="146">
        <v>98</v>
      </c>
      <c r="I16" s="146">
        <v>2</v>
      </c>
      <c r="J16" s="146">
        <v>14</v>
      </c>
    </row>
    <row r="17" spans="1:10" ht="15" x14ac:dyDescent="0.2">
      <c r="A17" s="139" t="s">
        <v>16</v>
      </c>
      <c r="B17" s="177">
        <v>100</v>
      </c>
      <c r="C17" s="146">
        <v>3</v>
      </c>
      <c r="D17" s="146">
        <v>11</v>
      </c>
      <c r="E17" s="146">
        <v>7</v>
      </c>
      <c r="F17" s="146">
        <v>22</v>
      </c>
      <c r="G17" s="146">
        <v>12</v>
      </c>
      <c r="H17" s="146">
        <v>32</v>
      </c>
      <c r="I17" s="146">
        <v>1</v>
      </c>
      <c r="J17" s="146">
        <v>12</v>
      </c>
    </row>
    <row r="18" spans="1:10" ht="15" x14ac:dyDescent="0.2">
      <c r="A18" s="139" t="s">
        <v>17</v>
      </c>
      <c r="B18" s="177">
        <v>423</v>
      </c>
      <c r="C18" s="146">
        <v>28</v>
      </c>
      <c r="D18" s="146">
        <v>45</v>
      </c>
      <c r="E18" s="146">
        <v>47</v>
      </c>
      <c r="F18" s="146">
        <v>44</v>
      </c>
      <c r="G18" s="146">
        <v>96</v>
      </c>
      <c r="H18" s="146">
        <v>122</v>
      </c>
      <c r="I18" s="146">
        <v>20</v>
      </c>
      <c r="J18" s="146">
        <v>21</v>
      </c>
    </row>
    <row r="19" spans="1:10" ht="15" customHeight="1" x14ac:dyDescent="0.2">
      <c r="A19" s="139" t="s">
        <v>18</v>
      </c>
      <c r="B19" s="177">
        <v>1078</v>
      </c>
      <c r="C19" s="146">
        <v>49</v>
      </c>
      <c r="D19" s="146">
        <v>247</v>
      </c>
      <c r="E19" s="146">
        <v>41</v>
      </c>
      <c r="F19" s="146">
        <v>249</v>
      </c>
      <c r="G19" s="146">
        <v>45</v>
      </c>
      <c r="H19" s="146">
        <v>397</v>
      </c>
      <c r="I19" s="146">
        <v>5</v>
      </c>
      <c r="J19" s="146">
        <v>45</v>
      </c>
    </row>
    <row r="20" spans="1:10" ht="15" customHeight="1" x14ac:dyDescent="0.2">
      <c r="A20" s="139" t="s">
        <v>19</v>
      </c>
      <c r="B20" s="177">
        <v>554</v>
      </c>
      <c r="C20" s="146">
        <v>30</v>
      </c>
      <c r="D20" s="146">
        <v>80</v>
      </c>
      <c r="E20" s="146">
        <v>61</v>
      </c>
      <c r="F20" s="146">
        <v>197</v>
      </c>
      <c r="G20" s="146">
        <v>32</v>
      </c>
      <c r="H20" s="146">
        <v>132</v>
      </c>
      <c r="I20" s="146">
        <v>8</v>
      </c>
      <c r="J20" s="146">
        <v>14</v>
      </c>
    </row>
    <row r="21" spans="1:10" ht="15" x14ac:dyDescent="0.2">
      <c r="A21" s="139" t="s">
        <v>20</v>
      </c>
      <c r="B21" s="177">
        <v>251</v>
      </c>
      <c r="C21" s="146">
        <v>21</v>
      </c>
      <c r="D21" s="146">
        <v>31</v>
      </c>
      <c r="E21" s="146">
        <v>10</v>
      </c>
      <c r="F21" s="146">
        <v>15</v>
      </c>
      <c r="G21" s="146">
        <v>68</v>
      </c>
      <c r="H21" s="146">
        <v>87</v>
      </c>
      <c r="I21" s="146">
        <v>10</v>
      </c>
      <c r="J21" s="146">
        <v>9</v>
      </c>
    </row>
    <row r="22" spans="1:10" ht="15" x14ac:dyDescent="0.2">
      <c r="A22" s="139" t="s">
        <v>21</v>
      </c>
      <c r="B22" s="177">
        <v>2516</v>
      </c>
      <c r="C22" s="146">
        <v>57</v>
      </c>
      <c r="D22" s="146">
        <v>290</v>
      </c>
      <c r="E22" s="146">
        <v>92</v>
      </c>
      <c r="F22" s="146">
        <v>378</v>
      </c>
      <c r="G22" s="146">
        <v>282</v>
      </c>
      <c r="H22" s="146">
        <v>1244</v>
      </c>
      <c r="I22" s="146">
        <v>52</v>
      </c>
      <c r="J22" s="146">
        <v>121</v>
      </c>
    </row>
    <row r="23" spans="1:10" ht="15" x14ac:dyDescent="0.2">
      <c r="A23" s="139" t="s">
        <v>22</v>
      </c>
      <c r="B23" s="177">
        <v>2320</v>
      </c>
      <c r="C23" s="146">
        <v>41</v>
      </c>
      <c r="D23" s="146">
        <v>178</v>
      </c>
      <c r="E23" s="146">
        <v>44</v>
      </c>
      <c r="F23" s="146">
        <v>243</v>
      </c>
      <c r="G23" s="146">
        <v>243</v>
      </c>
      <c r="H23" s="146">
        <v>1506</v>
      </c>
      <c r="I23" s="146">
        <v>18</v>
      </c>
      <c r="J23" s="146">
        <v>47</v>
      </c>
    </row>
    <row r="24" spans="1:10" ht="15" x14ac:dyDescent="0.2">
      <c r="A24" s="139" t="s">
        <v>23</v>
      </c>
      <c r="B24" s="177">
        <v>1213</v>
      </c>
      <c r="C24" s="146">
        <v>67</v>
      </c>
      <c r="D24" s="146">
        <v>115</v>
      </c>
      <c r="E24" s="146">
        <v>66</v>
      </c>
      <c r="F24" s="146">
        <v>169</v>
      </c>
      <c r="G24" s="146">
        <v>233</v>
      </c>
      <c r="H24" s="146">
        <v>540</v>
      </c>
      <c r="I24" s="146">
        <v>13</v>
      </c>
      <c r="J24" s="146">
        <v>10</v>
      </c>
    </row>
    <row r="25" spans="1:10" ht="15" x14ac:dyDescent="0.2">
      <c r="A25" s="139" t="s">
        <v>24</v>
      </c>
      <c r="B25" s="177">
        <v>267</v>
      </c>
      <c r="C25" s="146">
        <v>15</v>
      </c>
      <c r="D25" s="146">
        <v>120</v>
      </c>
      <c r="E25" s="146">
        <v>6</v>
      </c>
      <c r="F25" s="146">
        <v>57</v>
      </c>
      <c r="G25" s="146">
        <v>11</v>
      </c>
      <c r="H25" s="146">
        <v>52</v>
      </c>
      <c r="I25" s="146">
        <v>1</v>
      </c>
      <c r="J25" s="146">
        <v>5</v>
      </c>
    </row>
    <row r="26" spans="1:10" ht="15" x14ac:dyDescent="0.2">
      <c r="A26" s="139" t="s">
        <v>25</v>
      </c>
      <c r="B26" s="177">
        <v>2290</v>
      </c>
      <c r="C26" s="146">
        <v>52</v>
      </c>
      <c r="D26" s="146">
        <v>635</v>
      </c>
      <c r="E26" s="146">
        <v>28</v>
      </c>
      <c r="F26" s="146">
        <v>342</v>
      </c>
      <c r="G26" s="146">
        <v>23</v>
      </c>
      <c r="H26" s="146">
        <v>1047</v>
      </c>
      <c r="I26" s="146">
        <v>3</v>
      </c>
      <c r="J26" s="146">
        <v>160</v>
      </c>
    </row>
    <row r="27" spans="1:10" ht="15" x14ac:dyDescent="0.2">
      <c r="A27" s="139" t="s">
        <v>26</v>
      </c>
      <c r="B27" s="176">
        <v>15142</v>
      </c>
      <c r="C27" s="141">
        <v>1988</v>
      </c>
      <c r="D27" s="141">
        <v>3353</v>
      </c>
      <c r="E27" s="141">
        <v>1247</v>
      </c>
      <c r="F27" s="141">
        <v>2402</v>
      </c>
      <c r="G27" s="141">
        <v>2030</v>
      </c>
      <c r="H27" s="141">
        <v>3680</v>
      </c>
      <c r="I27" s="141">
        <v>216</v>
      </c>
      <c r="J27" s="141">
        <v>226</v>
      </c>
    </row>
    <row r="28" spans="1:10" ht="15" x14ac:dyDescent="0.2">
      <c r="A28" s="139" t="s">
        <v>27</v>
      </c>
      <c r="B28" s="177">
        <v>1942</v>
      </c>
      <c r="C28" s="146">
        <v>203</v>
      </c>
      <c r="D28" s="146">
        <v>380</v>
      </c>
      <c r="E28" s="146">
        <v>186</v>
      </c>
      <c r="F28" s="146">
        <v>340</v>
      </c>
      <c r="G28" s="146">
        <v>249</v>
      </c>
      <c r="H28" s="146">
        <v>491</v>
      </c>
      <c r="I28" s="146">
        <v>43</v>
      </c>
      <c r="J28" s="146">
        <v>50</v>
      </c>
    </row>
    <row r="29" spans="1:10" ht="15" x14ac:dyDescent="0.2">
      <c r="A29" s="139" t="s">
        <v>28</v>
      </c>
      <c r="B29" s="177">
        <v>745</v>
      </c>
      <c r="C29" s="146">
        <v>41</v>
      </c>
      <c r="D29" s="146">
        <v>151</v>
      </c>
      <c r="E29" s="146">
        <v>23</v>
      </c>
      <c r="F29" s="146">
        <v>122</v>
      </c>
      <c r="G29" s="146">
        <v>25</v>
      </c>
      <c r="H29" s="146">
        <v>357</v>
      </c>
      <c r="I29" s="146">
        <v>3</v>
      </c>
      <c r="J29" s="146">
        <v>23</v>
      </c>
    </row>
    <row r="30" spans="1:10" ht="15" x14ac:dyDescent="0.2">
      <c r="A30" s="139" t="s">
        <v>29</v>
      </c>
      <c r="B30" s="177">
        <v>588</v>
      </c>
      <c r="C30" s="146">
        <v>45</v>
      </c>
      <c r="D30" s="146">
        <v>63</v>
      </c>
      <c r="E30" s="146">
        <v>37</v>
      </c>
      <c r="F30" s="146">
        <v>18</v>
      </c>
      <c r="G30" s="146">
        <v>176</v>
      </c>
      <c r="H30" s="146">
        <v>203</v>
      </c>
      <c r="I30" s="146">
        <v>20</v>
      </c>
      <c r="J30" s="146">
        <v>26</v>
      </c>
    </row>
    <row r="31" spans="1:10" ht="15" x14ac:dyDescent="0.2">
      <c r="A31" s="139" t="s">
        <v>30</v>
      </c>
      <c r="B31" s="177">
        <v>106</v>
      </c>
      <c r="C31" s="146">
        <v>17</v>
      </c>
      <c r="D31" s="146">
        <v>34</v>
      </c>
      <c r="E31" s="146">
        <v>7</v>
      </c>
      <c r="F31" s="146">
        <v>13</v>
      </c>
      <c r="G31" s="146">
        <v>9</v>
      </c>
      <c r="H31" s="146">
        <v>24</v>
      </c>
      <c r="I31" s="146">
        <v>2</v>
      </c>
      <c r="J31" s="146" t="s">
        <v>12</v>
      </c>
    </row>
    <row r="32" spans="1:10" ht="15" x14ac:dyDescent="0.2">
      <c r="A32" s="139" t="s">
        <v>31</v>
      </c>
      <c r="B32" s="177">
        <v>128</v>
      </c>
      <c r="C32" s="146">
        <v>10</v>
      </c>
      <c r="D32" s="146">
        <v>30</v>
      </c>
      <c r="E32" s="146">
        <v>6</v>
      </c>
      <c r="F32" s="146">
        <v>35</v>
      </c>
      <c r="G32" s="146">
        <v>5</v>
      </c>
      <c r="H32" s="146">
        <v>38</v>
      </c>
      <c r="I32" s="146">
        <v>2</v>
      </c>
      <c r="J32" s="146">
        <v>2</v>
      </c>
    </row>
    <row r="33" spans="1:10" ht="15" x14ac:dyDescent="0.2">
      <c r="A33" s="139" t="s">
        <v>32</v>
      </c>
      <c r="B33" s="177">
        <v>377</v>
      </c>
      <c r="C33" s="146">
        <v>15</v>
      </c>
      <c r="D33" s="146">
        <v>95</v>
      </c>
      <c r="E33" s="146">
        <v>12</v>
      </c>
      <c r="F33" s="146">
        <v>93</v>
      </c>
      <c r="G33" s="146">
        <v>15</v>
      </c>
      <c r="H33" s="146">
        <v>141</v>
      </c>
      <c r="I33" s="146">
        <v>3</v>
      </c>
      <c r="J33" s="146">
        <v>3</v>
      </c>
    </row>
    <row r="34" spans="1:10" ht="15" x14ac:dyDescent="0.2">
      <c r="A34" s="139" t="s">
        <v>33</v>
      </c>
      <c r="B34" s="177">
        <v>2930</v>
      </c>
      <c r="C34" s="146">
        <v>316</v>
      </c>
      <c r="D34" s="146">
        <v>553</v>
      </c>
      <c r="E34" s="146">
        <v>298</v>
      </c>
      <c r="F34" s="146">
        <v>794</v>
      </c>
      <c r="G34" s="146">
        <v>330</v>
      </c>
      <c r="H34" s="146">
        <v>604</v>
      </c>
      <c r="I34" s="146">
        <v>21</v>
      </c>
      <c r="J34" s="146">
        <v>14</v>
      </c>
    </row>
    <row r="35" spans="1:10" ht="15" x14ac:dyDescent="0.2">
      <c r="A35" s="139" t="s">
        <v>34</v>
      </c>
      <c r="B35" s="177">
        <v>87</v>
      </c>
      <c r="C35" s="146">
        <v>15</v>
      </c>
      <c r="D35" s="146">
        <v>27</v>
      </c>
      <c r="E35" s="146">
        <v>9</v>
      </c>
      <c r="F35" s="146">
        <v>13</v>
      </c>
      <c r="G35" s="146">
        <v>7</v>
      </c>
      <c r="H35" s="146">
        <v>14</v>
      </c>
      <c r="I35" s="146">
        <v>1</v>
      </c>
      <c r="J35" s="146">
        <v>1</v>
      </c>
    </row>
    <row r="36" spans="1:10" ht="15" x14ac:dyDescent="0.2">
      <c r="A36" s="139" t="s">
        <v>35</v>
      </c>
      <c r="B36" s="177">
        <v>1858</v>
      </c>
      <c r="C36" s="146">
        <v>299</v>
      </c>
      <c r="D36" s="146">
        <v>446</v>
      </c>
      <c r="E36" s="146">
        <v>205</v>
      </c>
      <c r="F36" s="146">
        <v>354</v>
      </c>
      <c r="G36" s="146">
        <v>233</v>
      </c>
      <c r="H36" s="146">
        <v>301</v>
      </c>
      <c r="I36" s="146">
        <v>10</v>
      </c>
      <c r="J36" s="146">
        <v>10</v>
      </c>
    </row>
    <row r="37" spans="1:10" ht="15" customHeight="1" x14ac:dyDescent="0.2">
      <c r="A37" s="139" t="s">
        <v>36</v>
      </c>
      <c r="B37" s="177">
        <v>367</v>
      </c>
      <c r="C37" s="146">
        <v>11</v>
      </c>
      <c r="D37" s="146">
        <v>53</v>
      </c>
      <c r="E37" s="146">
        <v>18</v>
      </c>
      <c r="F37" s="146">
        <v>71</v>
      </c>
      <c r="G37" s="146">
        <v>38</v>
      </c>
      <c r="H37" s="146">
        <v>169</v>
      </c>
      <c r="I37" s="146">
        <v>1</v>
      </c>
      <c r="J37" s="146">
        <v>6</v>
      </c>
    </row>
    <row r="38" spans="1:10" ht="15" customHeight="1" x14ac:dyDescent="0.2">
      <c r="A38" s="139" t="s">
        <v>37</v>
      </c>
      <c r="B38" s="177">
        <v>552</v>
      </c>
      <c r="C38" s="146">
        <v>31</v>
      </c>
      <c r="D38" s="146">
        <v>193</v>
      </c>
      <c r="E38" s="146">
        <v>17</v>
      </c>
      <c r="F38" s="146">
        <v>84</v>
      </c>
      <c r="G38" s="146">
        <v>59</v>
      </c>
      <c r="H38" s="146">
        <v>159</v>
      </c>
      <c r="I38" s="146">
        <v>6</v>
      </c>
      <c r="J38" s="146">
        <v>3</v>
      </c>
    </row>
    <row r="39" spans="1:10" ht="15" x14ac:dyDescent="0.2">
      <c r="A39" s="139" t="s">
        <v>38</v>
      </c>
      <c r="B39" s="177">
        <v>253</v>
      </c>
      <c r="C39" s="146">
        <v>39</v>
      </c>
      <c r="D39" s="146">
        <v>59</v>
      </c>
      <c r="E39" s="146">
        <v>22</v>
      </c>
      <c r="F39" s="146">
        <v>24</v>
      </c>
      <c r="G39" s="146">
        <v>51</v>
      </c>
      <c r="H39" s="146">
        <v>52</v>
      </c>
      <c r="I39" s="146">
        <v>2</v>
      </c>
      <c r="J39" s="146">
        <v>4</v>
      </c>
    </row>
    <row r="40" spans="1:10" ht="15" x14ac:dyDescent="0.2">
      <c r="A40" s="139" t="s">
        <v>39</v>
      </c>
      <c r="B40" s="177">
        <v>1489</v>
      </c>
      <c r="C40" s="146">
        <v>78</v>
      </c>
      <c r="D40" s="146">
        <v>168</v>
      </c>
      <c r="E40" s="146">
        <v>84</v>
      </c>
      <c r="F40" s="146">
        <v>150</v>
      </c>
      <c r="G40" s="146">
        <v>294</v>
      </c>
      <c r="H40" s="146">
        <v>614</v>
      </c>
      <c r="I40" s="146">
        <v>51</v>
      </c>
      <c r="J40" s="146">
        <v>50</v>
      </c>
    </row>
    <row r="41" spans="1:10" ht="15" x14ac:dyDescent="0.2">
      <c r="A41" s="139" t="s">
        <v>40</v>
      </c>
      <c r="B41" s="177">
        <v>1257</v>
      </c>
      <c r="C41" s="146">
        <v>245</v>
      </c>
      <c r="D41" s="146">
        <v>689</v>
      </c>
      <c r="E41" s="146">
        <v>32</v>
      </c>
      <c r="F41" s="146">
        <v>110</v>
      </c>
      <c r="G41" s="146">
        <v>67</v>
      </c>
      <c r="H41" s="146">
        <v>108</v>
      </c>
      <c r="I41" s="146">
        <v>1</v>
      </c>
      <c r="J41" s="146">
        <v>5</v>
      </c>
    </row>
    <row r="42" spans="1:10" ht="15" x14ac:dyDescent="0.2">
      <c r="A42" s="139" t="s">
        <v>41</v>
      </c>
      <c r="B42" s="177">
        <v>556</v>
      </c>
      <c r="C42" s="146">
        <v>182</v>
      </c>
      <c r="D42" s="146">
        <v>141</v>
      </c>
      <c r="E42" s="146">
        <v>24</v>
      </c>
      <c r="F42" s="146">
        <v>29</v>
      </c>
      <c r="G42" s="146">
        <v>70</v>
      </c>
      <c r="H42" s="146">
        <v>106</v>
      </c>
      <c r="I42" s="146">
        <v>1</v>
      </c>
      <c r="J42" s="146">
        <v>3</v>
      </c>
    </row>
    <row r="43" spans="1:10" ht="15" x14ac:dyDescent="0.2">
      <c r="A43" s="139" t="s">
        <v>42</v>
      </c>
      <c r="B43" s="177">
        <v>479</v>
      </c>
      <c r="C43" s="146">
        <v>136</v>
      </c>
      <c r="D43" s="146">
        <v>68</v>
      </c>
      <c r="E43" s="146">
        <v>77</v>
      </c>
      <c r="F43" s="146">
        <v>19</v>
      </c>
      <c r="G43" s="146">
        <v>88</v>
      </c>
      <c r="H43" s="146">
        <v>75</v>
      </c>
      <c r="I43" s="146">
        <v>14</v>
      </c>
      <c r="J43" s="146">
        <v>2</v>
      </c>
    </row>
    <row r="44" spans="1:10" ht="15" x14ac:dyDescent="0.2">
      <c r="A44" s="139" t="s">
        <v>43</v>
      </c>
      <c r="B44" s="177">
        <v>605</v>
      </c>
      <c r="C44" s="146">
        <v>194</v>
      </c>
      <c r="D44" s="146">
        <v>82</v>
      </c>
      <c r="E44" s="146">
        <v>122</v>
      </c>
      <c r="F44" s="146">
        <v>40</v>
      </c>
      <c r="G44" s="146">
        <v>98</v>
      </c>
      <c r="H44" s="146">
        <v>42</v>
      </c>
      <c r="I44" s="146">
        <v>16</v>
      </c>
      <c r="J44" s="146">
        <v>11</v>
      </c>
    </row>
    <row r="45" spans="1:10" ht="15" x14ac:dyDescent="0.2">
      <c r="A45" s="139" t="s">
        <v>44</v>
      </c>
      <c r="B45" s="177">
        <v>338</v>
      </c>
      <c r="C45" s="146">
        <v>24</v>
      </c>
      <c r="D45" s="146">
        <v>65</v>
      </c>
      <c r="E45" s="146">
        <v>12</v>
      </c>
      <c r="F45" s="146">
        <v>32</v>
      </c>
      <c r="G45" s="146">
        <v>75</v>
      </c>
      <c r="H45" s="146">
        <v>115</v>
      </c>
      <c r="I45" s="146">
        <v>8</v>
      </c>
      <c r="J45" s="146">
        <v>7</v>
      </c>
    </row>
    <row r="46" spans="1:10" ht="15" x14ac:dyDescent="0.2">
      <c r="A46" s="139" t="s">
        <v>45</v>
      </c>
      <c r="B46" s="177">
        <v>374</v>
      </c>
      <c r="C46" s="146">
        <v>78</v>
      </c>
      <c r="D46" s="146">
        <v>52</v>
      </c>
      <c r="E46" s="146">
        <v>44</v>
      </c>
      <c r="F46" s="146">
        <v>25</v>
      </c>
      <c r="G46" s="146">
        <v>110</v>
      </c>
      <c r="H46" s="146">
        <v>50</v>
      </c>
      <c r="I46" s="146">
        <v>9</v>
      </c>
      <c r="J46" s="146">
        <v>6</v>
      </c>
    </row>
    <row r="47" spans="1:10" ht="15" x14ac:dyDescent="0.2">
      <c r="A47" s="139" t="s">
        <v>46</v>
      </c>
      <c r="B47" s="177">
        <v>71</v>
      </c>
      <c r="C47" s="146">
        <v>9</v>
      </c>
      <c r="D47" s="146">
        <v>4</v>
      </c>
      <c r="E47" s="146">
        <v>6</v>
      </c>
      <c r="F47" s="146">
        <v>2</v>
      </c>
      <c r="G47" s="146">
        <v>31</v>
      </c>
      <c r="H47" s="146">
        <v>17</v>
      </c>
      <c r="I47" s="146">
        <v>2</v>
      </c>
      <c r="J47" s="146" t="s">
        <v>12</v>
      </c>
    </row>
    <row r="48" spans="1:10" ht="15" x14ac:dyDescent="0.2">
      <c r="A48" s="139" t="s">
        <v>47</v>
      </c>
      <c r="B48" s="177">
        <v>40</v>
      </c>
      <c r="C48" s="146" t="s">
        <v>12</v>
      </c>
      <c r="D48" s="146" t="s">
        <v>12</v>
      </c>
      <c r="E48" s="146">
        <v>6</v>
      </c>
      <c r="F48" s="146">
        <v>34</v>
      </c>
      <c r="G48" s="146" t="s">
        <v>12</v>
      </c>
      <c r="H48" s="146" t="s">
        <v>12</v>
      </c>
      <c r="I48" s="146" t="s">
        <v>12</v>
      </c>
      <c r="J48" s="146" t="s">
        <v>12</v>
      </c>
    </row>
  </sheetData>
  <mergeCells count="11">
    <mergeCell ref="A1:J1"/>
    <mergeCell ref="A2:J2"/>
    <mergeCell ref="A4:J4"/>
    <mergeCell ref="A5:A8"/>
    <mergeCell ref="C6:D6"/>
    <mergeCell ref="E6:J6"/>
    <mergeCell ref="C7:D7"/>
    <mergeCell ref="E7:F7"/>
    <mergeCell ref="G7:H7"/>
    <mergeCell ref="I7:J7"/>
    <mergeCell ref="C5:J5"/>
  </mergeCells>
  <pageMargins left="0.78740157499999996" right="0.78740157499999996" top="0.984251969" bottom="0.984251969" header="0.4921259845" footer="0.4921259845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showGridLines="0" workbookViewId="0">
      <selection activeCell="O36" sqref="O36"/>
    </sheetView>
  </sheetViews>
  <sheetFormatPr baseColWidth="10" defaultColWidth="11.42578125" defaultRowHeight="12.75" x14ac:dyDescent="0.2"/>
  <cols>
    <col min="1" max="1" width="51.7109375" style="3" customWidth="1"/>
    <col min="2" max="2" width="6.140625" style="1" customWidth="1"/>
    <col min="3" max="3" width="8.140625" style="1" customWidth="1"/>
    <col min="4" max="4" width="8.7109375" style="1" customWidth="1"/>
    <col min="5" max="5" width="8.140625" style="1" customWidth="1"/>
    <col min="6" max="6" width="8.7109375" style="1" customWidth="1"/>
    <col min="7" max="7" width="8.140625" style="1" customWidth="1"/>
    <col min="8" max="8" width="8.7109375" style="1" customWidth="1"/>
    <col min="9" max="9" width="8.140625" style="1" customWidth="1"/>
    <col min="10" max="10" width="8.7109375" style="1" customWidth="1"/>
    <col min="11" max="16384" width="11.42578125" style="1"/>
  </cols>
  <sheetData>
    <row r="1" spans="1:10" x14ac:dyDescent="0.2">
      <c r="A1" s="212" t="s">
        <v>171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</row>
    <row r="4" spans="1:10" x14ac:dyDescent="0.2">
      <c r="A4" s="208" t="s">
        <v>312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 x14ac:dyDescent="0.2">
      <c r="A5" s="210"/>
      <c r="B5" s="174" t="s">
        <v>3</v>
      </c>
      <c r="C5" s="215" t="s">
        <v>2</v>
      </c>
      <c r="D5" s="215"/>
      <c r="E5" s="215"/>
      <c r="F5" s="215"/>
      <c r="G5" s="215"/>
      <c r="H5" s="215"/>
      <c r="I5" s="215"/>
      <c r="J5" s="215"/>
    </row>
    <row r="6" spans="1:10" ht="15" customHeight="1" x14ac:dyDescent="0.2">
      <c r="A6" s="210"/>
      <c r="B6" s="174"/>
      <c r="C6" s="210" t="s">
        <v>166</v>
      </c>
      <c r="D6" s="210"/>
      <c r="E6" s="210" t="s">
        <v>167</v>
      </c>
      <c r="F6" s="210"/>
      <c r="G6" s="210"/>
      <c r="H6" s="210"/>
      <c r="I6" s="210"/>
      <c r="J6" s="210"/>
    </row>
    <row r="7" spans="1:10" ht="15" customHeight="1" x14ac:dyDescent="0.2">
      <c r="A7" s="210"/>
      <c r="B7" s="174"/>
      <c r="C7" s="210" t="s">
        <v>54</v>
      </c>
      <c r="D7" s="210"/>
      <c r="E7" s="210" t="s">
        <v>55</v>
      </c>
      <c r="F7" s="210"/>
      <c r="G7" s="210" t="s">
        <v>168</v>
      </c>
      <c r="H7" s="210"/>
      <c r="I7" s="210" t="s">
        <v>169</v>
      </c>
      <c r="J7" s="210"/>
    </row>
    <row r="8" spans="1:10" ht="15" x14ac:dyDescent="0.2">
      <c r="A8" s="210"/>
      <c r="B8" s="174"/>
      <c r="C8" s="139" t="s">
        <v>6</v>
      </c>
      <c r="D8" s="139" t="s">
        <v>7</v>
      </c>
      <c r="E8" s="139" t="s">
        <v>6</v>
      </c>
      <c r="F8" s="139" t="s">
        <v>7</v>
      </c>
      <c r="G8" s="139" t="s">
        <v>6</v>
      </c>
      <c r="H8" s="139" t="s">
        <v>7</v>
      </c>
      <c r="I8" s="139" t="s">
        <v>6</v>
      </c>
      <c r="J8" s="139" t="s">
        <v>7</v>
      </c>
    </row>
    <row r="9" spans="1:10" ht="15" customHeight="1" x14ac:dyDescent="0.2">
      <c r="A9" s="139" t="s">
        <v>3</v>
      </c>
      <c r="B9" s="176">
        <v>6446</v>
      </c>
      <c r="C9" s="141">
        <v>1651</v>
      </c>
      <c r="D9" s="141">
        <v>504</v>
      </c>
      <c r="E9" s="141">
        <v>1046</v>
      </c>
      <c r="F9" s="141">
        <v>462</v>
      </c>
      <c r="G9" s="141">
        <v>1812</v>
      </c>
      <c r="H9" s="141">
        <v>727</v>
      </c>
      <c r="I9" s="141">
        <v>200</v>
      </c>
      <c r="J9" s="141">
        <v>44</v>
      </c>
    </row>
    <row r="10" spans="1:10" ht="15" x14ac:dyDescent="0.2">
      <c r="A10" s="139" t="s">
        <v>8</v>
      </c>
      <c r="B10" s="176">
        <v>20</v>
      </c>
      <c r="C10" s="141">
        <v>7</v>
      </c>
      <c r="D10" s="141">
        <v>7</v>
      </c>
      <c r="E10" s="141">
        <v>5</v>
      </c>
      <c r="F10" s="141" t="s">
        <v>12</v>
      </c>
      <c r="G10" s="141">
        <v>1</v>
      </c>
      <c r="H10" s="141" t="s">
        <v>12</v>
      </c>
      <c r="I10" s="141" t="s">
        <v>12</v>
      </c>
      <c r="J10" s="141" t="s">
        <v>12</v>
      </c>
    </row>
    <row r="11" spans="1:10" ht="15" x14ac:dyDescent="0.2">
      <c r="A11" s="139" t="s">
        <v>9</v>
      </c>
      <c r="B11" s="177">
        <v>20</v>
      </c>
      <c r="C11" s="146">
        <v>7</v>
      </c>
      <c r="D11" s="146">
        <v>7</v>
      </c>
      <c r="E11" s="146">
        <v>5</v>
      </c>
      <c r="F11" s="146" t="s">
        <v>12</v>
      </c>
      <c r="G11" s="146">
        <v>1</v>
      </c>
      <c r="H11" s="146" t="s">
        <v>12</v>
      </c>
      <c r="I11" s="146" t="s">
        <v>12</v>
      </c>
      <c r="J11" s="146" t="s">
        <v>12</v>
      </c>
    </row>
    <row r="12" spans="1:10" ht="15" x14ac:dyDescent="0.2">
      <c r="A12" s="139" t="s">
        <v>10</v>
      </c>
      <c r="B12" s="176">
        <v>1197</v>
      </c>
      <c r="C12" s="141">
        <v>206</v>
      </c>
      <c r="D12" s="141">
        <v>109</v>
      </c>
      <c r="E12" s="141">
        <v>180</v>
      </c>
      <c r="F12" s="141">
        <v>105</v>
      </c>
      <c r="G12" s="141">
        <v>375</v>
      </c>
      <c r="H12" s="141">
        <v>176</v>
      </c>
      <c r="I12" s="141">
        <v>37</v>
      </c>
      <c r="J12" s="141">
        <v>9</v>
      </c>
    </row>
    <row r="13" spans="1:10" ht="15" x14ac:dyDescent="0.2">
      <c r="A13" s="139" t="s">
        <v>11</v>
      </c>
      <c r="B13" s="177" t="s">
        <v>12</v>
      </c>
      <c r="C13" s="146" t="s">
        <v>12</v>
      </c>
      <c r="D13" s="146" t="s">
        <v>12</v>
      </c>
      <c r="E13" s="146" t="s">
        <v>12</v>
      </c>
      <c r="F13" s="146" t="s">
        <v>12</v>
      </c>
      <c r="G13" s="146" t="s">
        <v>12</v>
      </c>
      <c r="H13" s="146" t="s">
        <v>12</v>
      </c>
      <c r="I13" s="146" t="s">
        <v>12</v>
      </c>
      <c r="J13" s="146" t="s">
        <v>12</v>
      </c>
    </row>
    <row r="14" spans="1:10" ht="15" x14ac:dyDescent="0.2">
      <c r="A14" s="139" t="s">
        <v>13</v>
      </c>
      <c r="B14" s="177">
        <v>118</v>
      </c>
      <c r="C14" s="146">
        <v>15</v>
      </c>
      <c r="D14" s="146">
        <v>3</v>
      </c>
      <c r="E14" s="146">
        <v>22</v>
      </c>
      <c r="F14" s="146">
        <v>8</v>
      </c>
      <c r="G14" s="146">
        <v>51</v>
      </c>
      <c r="H14" s="146">
        <v>15</v>
      </c>
      <c r="I14" s="146">
        <v>4</v>
      </c>
      <c r="J14" s="146" t="s">
        <v>12</v>
      </c>
    </row>
    <row r="15" spans="1:10" ht="15" x14ac:dyDescent="0.2">
      <c r="A15" s="139" t="s">
        <v>14</v>
      </c>
      <c r="B15" s="177">
        <v>18</v>
      </c>
      <c r="C15" s="146">
        <v>6</v>
      </c>
      <c r="D15" s="146" t="s">
        <v>12</v>
      </c>
      <c r="E15" s="146">
        <v>8</v>
      </c>
      <c r="F15" s="146">
        <v>1</v>
      </c>
      <c r="G15" s="146">
        <v>2</v>
      </c>
      <c r="H15" s="146" t="s">
        <v>12</v>
      </c>
      <c r="I15" s="146">
        <v>1</v>
      </c>
      <c r="J15" s="146" t="s">
        <v>12</v>
      </c>
    </row>
    <row r="16" spans="1:10" ht="15" x14ac:dyDescent="0.2">
      <c r="A16" s="139" t="s">
        <v>15</v>
      </c>
      <c r="B16" s="177">
        <v>44</v>
      </c>
      <c r="C16" s="146">
        <v>12</v>
      </c>
      <c r="D16" s="146">
        <v>9</v>
      </c>
      <c r="E16" s="146">
        <v>3</v>
      </c>
      <c r="F16" s="146">
        <v>8</v>
      </c>
      <c r="G16" s="146">
        <v>3</v>
      </c>
      <c r="H16" s="146">
        <v>6</v>
      </c>
      <c r="I16" s="146">
        <v>2</v>
      </c>
      <c r="J16" s="146">
        <v>1</v>
      </c>
    </row>
    <row r="17" spans="1:10" ht="15" x14ac:dyDescent="0.2">
      <c r="A17" s="139" t="s">
        <v>16</v>
      </c>
      <c r="B17" s="177">
        <v>6</v>
      </c>
      <c r="C17" s="146" t="s">
        <v>12</v>
      </c>
      <c r="D17" s="146" t="s">
        <v>12</v>
      </c>
      <c r="E17" s="146">
        <v>2</v>
      </c>
      <c r="F17" s="146">
        <v>2</v>
      </c>
      <c r="G17" s="146">
        <v>1</v>
      </c>
      <c r="H17" s="146" t="s">
        <v>12</v>
      </c>
      <c r="I17" s="146">
        <v>1</v>
      </c>
      <c r="J17" s="146" t="s">
        <v>12</v>
      </c>
    </row>
    <row r="18" spans="1:10" ht="15" x14ac:dyDescent="0.2">
      <c r="A18" s="139" t="s">
        <v>17</v>
      </c>
      <c r="B18" s="177">
        <v>68</v>
      </c>
      <c r="C18" s="146">
        <v>13</v>
      </c>
      <c r="D18" s="146">
        <v>1</v>
      </c>
      <c r="E18" s="146">
        <v>10</v>
      </c>
      <c r="F18" s="146">
        <v>2</v>
      </c>
      <c r="G18" s="146">
        <v>32</v>
      </c>
      <c r="H18" s="146">
        <v>2</v>
      </c>
      <c r="I18" s="146">
        <v>8</v>
      </c>
      <c r="J18" s="146" t="s">
        <v>12</v>
      </c>
    </row>
    <row r="19" spans="1:10" ht="15" x14ac:dyDescent="0.2">
      <c r="A19" s="139" t="s">
        <v>18</v>
      </c>
      <c r="B19" s="177">
        <v>120</v>
      </c>
      <c r="C19" s="146">
        <v>20</v>
      </c>
      <c r="D19" s="146">
        <v>12</v>
      </c>
      <c r="E19" s="146">
        <v>28</v>
      </c>
      <c r="F19" s="146">
        <v>10</v>
      </c>
      <c r="G19" s="146">
        <v>25</v>
      </c>
      <c r="H19" s="146">
        <v>20</v>
      </c>
      <c r="I19" s="146">
        <v>3</v>
      </c>
      <c r="J19" s="146">
        <v>2</v>
      </c>
    </row>
    <row r="20" spans="1:10" ht="15" x14ac:dyDescent="0.2">
      <c r="A20" s="139" t="s">
        <v>19</v>
      </c>
      <c r="B20" s="177">
        <v>82</v>
      </c>
      <c r="C20" s="146">
        <v>14</v>
      </c>
      <c r="D20" s="146">
        <v>10</v>
      </c>
      <c r="E20" s="146">
        <v>22</v>
      </c>
      <c r="F20" s="146">
        <v>14</v>
      </c>
      <c r="G20" s="146">
        <v>13</v>
      </c>
      <c r="H20" s="146">
        <v>8</v>
      </c>
      <c r="I20" s="146">
        <v>1</v>
      </c>
      <c r="J20" s="146" t="s">
        <v>12</v>
      </c>
    </row>
    <row r="21" spans="1:10" ht="15" x14ac:dyDescent="0.2">
      <c r="A21" s="139" t="s">
        <v>20</v>
      </c>
      <c r="B21" s="177">
        <v>28</v>
      </c>
      <c r="C21" s="146">
        <v>5</v>
      </c>
      <c r="D21" s="146">
        <v>1</v>
      </c>
      <c r="E21" s="146">
        <v>2</v>
      </c>
      <c r="F21" s="146" t="s">
        <v>12</v>
      </c>
      <c r="G21" s="146">
        <v>13</v>
      </c>
      <c r="H21" s="146">
        <v>5</v>
      </c>
      <c r="I21" s="146">
        <v>2</v>
      </c>
      <c r="J21" s="146" t="s">
        <v>12</v>
      </c>
    </row>
    <row r="22" spans="1:10" ht="15" x14ac:dyDescent="0.2">
      <c r="A22" s="139" t="s">
        <v>21</v>
      </c>
      <c r="B22" s="177">
        <v>240</v>
      </c>
      <c r="C22" s="146">
        <v>25</v>
      </c>
      <c r="D22" s="146">
        <v>12</v>
      </c>
      <c r="E22" s="146">
        <v>27</v>
      </c>
      <c r="F22" s="146">
        <v>25</v>
      </c>
      <c r="G22" s="146">
        <v>101</v>
      </c>
      <c r="H22" s="146">
        <v>45</v>
      </c>
      <c r="I22" s="146">
        <v>5</v>
      </c>
      <c r="J22" s="146" t="s">
        <v>12</v>
      </c>
    </row>
    <row r="23" spans="1:10" ht="15" x14ac:dyDescent="0.2">
      <c r="A23" s="139" t="s">
        <v>22</v>
      </c>
      <c r="B23" s="177">
        <v>107</v>
      </c>
      <c r="C23" s="146">
        <v>15</v>
      </c>
      <c r="D23" s="146">
        <v>8</v>
      </c>
      <c r="E23" s="146">
        <v>9</v>
      </c>
      <c r="F23" s="146">
        <v>7</v>
      </c>
      <c r="G23" s="146">
        <v>40</v>
      </c>
      <c r="H23" s="146">
        <v>24</v>
      </c>
      <c r="I23" s="146">
        <v>3</v>
      </c>
      <c r="J23" s="146">
        <v>1</v>
      </c>
    </row>
    <row r="24" spans="1:10" ht="15" x14ac:dyDescent="0.2">
      <c r="A24" s="139" t="s">
        <v>23</v>
      </c>
      <c r="B24" s="177">
        <v>172</v>
      </c>
      <c r="C24" s="146">
        <v>29</v>
      </c>
      <c r="D24" s="146">
        <v>8</v>
      </c>
      <c r="E24" s="146">
        <v>27</v>
      </c>
      <c r="F24" s="146">
        <v>7</v>
      </c>
      <c r="G24" s="146">
        <v>76</v>
      </c>
      <c r="H24" s="146">
        <v>20</v>
      </c>
      <c r="I24" s="146">
        <v>4</v>
      </c>
      <c r="J24" s="146">
        <v>1</v>
      </c>
    </row>
    <row r="25" spans="1:10" ht="15" x14ac:dyDescent="0.2">
      <c r="A25" s="139" t="s">
        <v>24</v>
      </c>
      <c r="B25" s="177">
        <v>29</v>
      </c>
      <c r="C25" s="146">
        <v>10</v>
      </c>
      <c r="D25" s="146">
        <v>6</v>
      </c>
      <c r="E25" s="146">
        <v>4</v>
      </c>
      <c r="F25" s="146">
        <v>3</v>
      </c>
      <c r="G25" s="146">
        <v>4</v>
      </c>
      <c r="H25" s="146">
        <v>2</v>
      </c>
      <c r="I25" s="146" t="s">
        <v>12</v>
      </c>
      <c r="J25" s="146" t="s">
        <v>12</v>
      </c>
    </row>
    <row r="26" spans="1:10" ht="15" x14ac:dyDescent="0.2">
      <c r="A26" s="139" t="s">
        <v>25</v>
      </c>
      <c r="B26" s="177">
        <v>165</v>
      </c>
      <c r="C26" s="146">
        <v>42</v>
      </c>
      <c r="D26" s="146">
        <v>39</v>
      </c>
      <c r="E26" s="146">
        <v>16</v>
      </c>
      <c r="F26" s="146">
        <v>18</v>
      </c>
      <c r="G26" s="146">
        <v>14</v>
      </c>
      <c r="H26" s="146">
        <v>29</v>
      </c>
      <c r="I26" s="146">
        <v>3</v>
      </c>
      <c r="J26" s="146">
        <v>4</v>
      </c>
    </row>
    <row r="27" spans="1:10" ht="15" x14ac:dyDescent="0.2">
      <c r="A27" s="139" t="s">
        <v>26</v>
      </c>
      <c r="B27" s="176">
        <v>5229</v>
      </c>
      <c r="C27" s="141">
        <v>1438</v>
      </c>
      <c r="D27" s="141">
        <v>388</v>
      </c>
      <c r="E27" s="141">
        <v>861</v>
      </c>
      <c r="F27" s="141">
        <v>357</v>
      </c>
      <c r="G27" s="141">
        <v>1436</v>
      </c>
      <c r="H27" s="141">
        <v>551</v>
      </c>
      <c r="I27" s="141">
        <v>163</v>
      </c>
      <c r="J27" s="141">
        <v>35</v>
      </c>
    </row>
    <row r="28" spans="1:10" ht="15" x14ac:dyDescent="0.2">
      <c r="A28" s="139" t="s">
        <v>27</v>
      </c>
      <c r="B28" s="177">
        <v>510</v>
      </c>
      <c r="C28" s="146">
        <v>124</v>
      </c>
      <c r="D28" s="146">
        <v>35</v>
      </c>
      <c r="E28" s="146">
        <v>112</v>
      </c>
      <c r="F28" s="146">
        <v>34</v>
      </c>
      <c r="G28" s="146">
        <v>135</v>
      </c>
      <c r="H28" s="146">
        <v>51</v>
      </c>
      <c r="I28" s="146">
        <v>17</v>
      </c>
      <c r="J28" s="146">
        <v>2</v>
      </c>
    </row>
    <row r="29" spans="1:10" ht="15" x14ac:dyDescent="0.2">
      <c r="A29" s="139" t="s">
        <v>28</v>
      </c>
      <c r="B29" s="177">
        <v>116</v>
      </c>
      <c r="C29" s="146">
        <v>29</v>
      </c>
      <c r="D29" s="146">
        <v>10</v>
      </c>
      <c r="E29" s="146">
        <v>18</v>
      </c>
      <c r="F29" s="146">
        <v>19</v>
      </c>
      <c r="G29" s="146">
        <v>20</v>
      </c>
      <c r="H29" s="146">
        <v>18</v>
      </c>
      <c r="I29" s="146">
        <v>1</v>
      </c>
      <c r="J29" s="146">
        <v>1</v>
      </c>
    </row>
    <row r="30" spans="1:10" ht="15" x14ac:dyDescent="0.2">
      <c r="A30" s="139" t="s">
        <v>29</v>
      </c>
      <c r="B30" s="177">
        <v>230</v>
      </c>
      <c r="C30" s="146">
        <v>44</v>
      </c>
      <c r="D30" s="146">
        <v>8</v>
      </c>
      <c r="E30" s="146">
        <v>26</v>
      </c>
      <c r="F30" s="146">
        <v>4</v>
      </c>
      <c r="G30" s="146">
        <v>93</v>
      </c>
      <c r="H30" s="146">
        <v>22</v>
      </c>
      <c r="I30" s="146">
        <v>27</v>
      </c>
      <c r="J30" s="146">
        <v>6</v>
      </c>
    </row>
    <row r="31" spans="1:10" ht="15" x14ac:dyDescent="0.2">
      <c r="A31" s="139" t="s">
        <v>30</v>
      </c>
      <c r="B31" s="177">
        <v>31</v>
      </c>
      <c r="C31" s="146">
        <v>10</v>
      </c>
      <c r="D31" s="146">
        <v>2</v>
      </c>
      <c r="E31" s="146">
        <v>6</v>
      </c>
      <c r="F31" s="146">
        <v>4</v>
      </c>
      <c r="G31" s="146">
        <v>6</v>
      </c>
      <c r="H31" s="146">
        <v>3</v>
      </c>
      <c r="I31" s="146" t="s">
        <v>12</v>
      </c>
      <c r="J31" s="146" t="s">
        <v>12</v>
      </c>
    </row>
    <row r="32" spans="1:10" ht="15" x14ac:dyDescent="0.2">
      <c r="A32" s="139" t="s">
        <v>31</v>
      </c>
      <c r="B32" s="177">
        <v>18</v>
      </c>
      <c r="C32" s="146">
        <v>1</v>
      </c>
      <c r="D32" s="146">
        <v>1</v>
      </c>
      <c r="E32" s="146">
        <v>5</v>
      </c>
      <c r="F32" s="146">
        <v>4</v>
      </c>
      <c r="G32" s="146">
        <v>7</v>
      </c>
      <c r="H32" s="146" t="s">
        <v>12</v>
      </c>
      <c r="I32" s="146" t="s">
        <v>12</v>
      </c>
      <c r="J32" s="146" t="s">
        <v>12</v>
      </c>
    </row>
    <row r="33" spans="1:10" ht="15" x14ac:dyDescent="0.2">
      <c r="A33" s="139" t="s">
        <v>32</v>
      </c>
      <c r="B33" s="177">
        <v>103</v>
      </c>
      <c r="C33" s="146">
        <v>14</v>
      </c>
      <c r="D33" s="146">
        <v>12</v>
      </c>
      <c r="E33" s="146">
        <v>12</v>
      </c>
      <c r="F33" s="146">
        <v>16</v>
      </c>
      <c r="G33" s="146">
        <v>14</v>
      </c>
      <c r="H33" s="146">
        <v>31</v>
      </c>
      <c r="I33" s="146">
        <v>3</v>
      </c>
      <c r="J33" s="146">
        <v>1</v>
      </c>
    </row>
    <row r="34" spans="1:10" ht="15" x14ac:dyDescent="0.2">
      <c r="A34" s="139" t="s">
        <v>33</v>
      </c>
      <c r="B34" s="177">
        <v>609</v>
      </c>
      <c r="C34" s="146">
        <v>154</v>
      </c>
      <c r="D34" s="146">
        <v>44</v>
      </c>
      <c r="E34" s="146">
        <v>140</v>
      </c>
      <c r="F34" s="146">
        <v>96</v>
      </c>
      <c r="G34" s="146">
        <v>118</v>
      </c>
      <c r="H34" s="146">
        <v>48</v>
      </c>
      <c r="I34" s="146">
        <v>9</v>
      </c>
      <c r="J34" s="146" t="s">
        <v>12</v>
      </c>
    </row>
    <row r="35" spans="1:10" ht="15" x14ac:dyDescent="0.2">
      <c r="A35" s="139" t="s">
        <v>34</v>
      </c>
      <c r="B35" s="177">
        <v>31</v>
      </c>
      <c r="C35" s="146">
        <v>10</v>
      </c>
      <c r="D35" s="146">
        <v>2</v>
      </c>
      <c r="E35" s="146">
        <v>3</v>
      </c>
      <c r="F35" s="146" t="s">
        <v>12</v>
      </c>
      <c r="G35" s="146">
        <v>12</v>
      </c>
      <c r="H35" s="146">
        <v>3</v>
      </c>
      <c r="I35" s="146">
        <v>1</v>
      </c>
      <c r="J35" s="146" t="s">
        <v>12</v>
      </c>
    </row>
    <row r="36" spans="1:10" ht="15" x14ac:dyDescent="0.2">
      <c r="A36" s="139" t="s">
        <v>35</v>
      </c>
      <c r="B36" s="177">
        <v>598</v>
      </c>
      <c r="C36" s="146">
        <v>178</v>
      </c>
      <c r="D36" s="146">
        <v>49</v>
      </c>
      <c r="E36" s="146">
        <v>130</v>
      </c>
      <c r="F36" s="146">
        <v>44</v>
      </c>
      <c r="G36" s="146">
        <v>161</v>
      </c>
      <c r="H36" s="146">
        <v>30</v>
      </c>
      <c r="I36" s="146">
        <v>6</v>
      </c>
      <c r="J36" s="146" t="s">
        <v>12</v>
      </c>
    </row>
    <row r="37" spans="1:10" ht="15" customHeight="1" x14ac:dyDescent="0.2">
      <c r="A37" s="139" t="s">
        <v>36</v>
      </c>
      <c r="B37" s="177">
        <v>153</v>
      </c>
      <c r="C37" s="146">
        <v>18</v>
      </c>
      <c r="D37" s="146">
        <v>20</v>
      </c>
      <c r="E37" s="146">
        <v>17</v>
      </c>
      <c r="F37" s="146">
        <v>13</v>
      </c>
      <c r="G37" s="146">
        <v>37</v>
      </c>
      <c r="H37" s="146">
        <v>45</v>
      </c>
      <c r="I37" s="146">
        <v>3</v>
      </c>
      <c r="J37" s="146" t="s">
        <v>12</v>
      </c>
    </row>
    <row r="38" spans="1:10" ht="15" customHeight="1" x14ac:dyDescent="0.2">
      <c r="A38" s="139" t="s">
        <v>37</v>
      </c>
      <c r="B38" s="177">
        <v>163</v>
      </c>
      <c r="C38" s="146">
        <v>31</v>
      </c>
      <c r="D38" s="146">
        <v>33</v>
      </c>
      <c r="E38" s="146">
        <v>12</v>
      </c>
      <c r="F38" s="146">
        <v>21</v>
      </c>
      <c r="G38" s="146">
        <v>36</v>
      </c>
      <c r="H38" s="146">
        <v>28</v>
      </c>
      <c r="I38" s="146">
        <v>1</v>
      </c>
      <c r="J38" s="146">
        <v>1</v>
      </c>
    </row>
    <row r="39" spans="1:10" ht="15" x14ac:dyDescent="0.2">
      <c r="A39" s="139" t="s">
        <v>38</v>
      </c>
      <c r="B39" s="177">
        <v>73</v>
      </c>
      <c r="C39" s="146">
        <v>16</v>
      </c>
      <c r="D39" s="146">
        <v>10</v>
      </c>
      <c r="E39" s="146">
        <v>5</v>
      </c>
      <c r="F39" s="146">
        <v>1</v>
      </c>
      <c r="G39" s="146">
        <v>25</v>
      </c>
      <c r="H39" s="146">
        <v>16</v>
      </c>
      <c r="I39" s="146" t="s">
        <v>12</v>
      </c>
      <c r="J39" s="146" t="s">
        <v>12</v>
      </c>
    </row>
    <row r="40" spans="1:10" ht="15" x14ac:dyDescent="0.2">
      <c r="A40" s="139" t="s">
        <v>39</v>
      </c>
      <c r="B40" s="177">
        <v>423</v>
      </c>
      <c r="C40" s="146">
        <v>41</v>
      </c>
      <c r="D40" s="146">
        <v>23</v>
      </c>
      <c r="E40" s="146">
        <v>46</v>
      </c>
      <c r="F40" s="146">
        <v>25</v>
      </c>
      <c r="G40" s="146">
        <v>156</v>
      </c>
      <c r="H40" s="146">
        <v>76</v>
      </c>
      <c r="I40" s="146">
        <v>41</v>
      </c>
      <c r="J40" s="146">
        <v>15</v>
      </c>
    </row>
    <row r="41" spans="1:10" ht="15" x14ac:dyDescent="0.2">
      <c r="A41" s="139" t="s">
        <v>40</v>
      </c>
      <c r="B41" s="177">
        <v>369</v>
      </c>
      <c r="C41" s="146">
        <v>197</v>
      </c>
      <c r="D41" s="146">
        <v>38</v>
      </c>
      <c r="E41" s="146">
        <v>37</v>
      </c>
      <c r="F41" s="146">
        <v>9</v>
      </c>
      <c r="G41" s="146">
        <v>62</v>
      </c>
      <c r="H41" s="146">
        <v>17</v>
      </c>
      <c r="I41" s="146">
        <v>6</v>
      </c>
      <c r="J41" s="146">
        <v>3</v>
      </c>
    </row>
    <row r="42" spans="1:10" ht="15" x14ac:dyDescent="0.2">
      <c r="A42" s="139" t="s">
        <v>41</v>
      </c>
      <c r="B42" s="177">
        <v>373</v>
      </c>
      <c r="C42" s="146">
        <v>121</v>
      </c>
      <c r="D42" s="146">
        <v>23</v>
      </c>
      <c r="E42" s="146">
        <v>42</v>
      </c>
      <c r="F42" s="146">
        <v>22</v>
      </c>
      <c r="G42" s="146">
        <v>102</v>
      </c>
      <c r="H42" s="146">
        <v>53</v>
      </c>
      <c r="I42" s="146">
        <v>9</v>
      </c>
      <c r="J42" s="146">
        <v>1</v>
      </c>
    </row>
    <row r="43" spans="1:10" ht="15" x14ac:dyDescent="0.2">
      <c r="A43" s="139" t="s">
        <v>42</v>
      </c>
      <c r="B43" s="177">
        <v>333</v>
      </c>
      <c r="C43" s="146">
        <v>104</v>
      </c>
      <c r="D43" s="146">
        <v>17</v>
      </c>
      <c r="E43" s="146">
        <v>70</v>
      </c>
      <c r="F43" s="146">
        <v>11</v>
      </c>
      <c r="G43" s="146">
        <v>97</v>
      </c>
      <c r="H43" s="146">
        <v>23</v>
      </c>
      <c r="I43" s="146">
        <v>11</v>
      </c>
      <c r="J43" s="146" t="s">
        <v>12</v>
      </c>
    </row>
    <row r="44" spans="1:10" ht="15" x14ac:dyDescent="0.2">
      <c r="A44" s="139" t="s">
        <v>43</v>
      </c>
      <c r="B44" s="177">
        <v>617</v>
      </c>
      <c r="C44" s="146">
        <v>197</v>
      </c>
      <c r="D44" s="146">
        <v>38</v>
      </c>
      <c r="E44" s="146">
        <v>127</v>
      </c>
      <c r="F44" s="146">
        <v>21</v>
      </c>
      <c r="G44" s="146">
        <v>160</v>
      </c>
      <c r="H44" s="146">
        <v>50</v>
      </c>
      <c r="I44" s="146">
        <v>21</v>
      </c>
      <c r="J44" s="146">
        <v>3</v>
      </c>
    </row>
    <row r="45" spans="1:10" ht="15" x14ac:dyDescent="0.2">
      <c r="A45" s="139" t="s">
        <v>44</v>
      </c>
      <c r="B45" s="177">
        <v>134</v>
      </c>
      <c r="C45" s="146">
        <v>35</v>
      </c>
      <c r="D45" s="146">
        <v>12</v>
      </c>
      <c r="E45" s="146">
        <v>17</v>
      </c>
      <c r="F45" s="146">
        <v>8</v>
      </c>
      <c r="G45" s="146">
        <v>38</v>
      </c>
      <c r="H45" s="146">
        <v>20</v>
      </c>
      <c r="I45" s="146">
        <v>2</v>
      </c>
      <c r="J45" s="146">
        <v>2</v>
      </c>
    </row>
    <row r="46" spans="1:10" ht="15" x14ac:dyDescent="0.2">
      <c r="A46" s="139" t="s">
        <v>45</v>
      </c>
      <c r="B46" s="177">
        <v>183</v>
      </c>
      <c r="C46" s="146">
        <v>98</v>
      </c>
      <c r="D46" s="146">
        <v>9</v>
      </c>
      <c r="E46" s="146">
        <v>22</v>
      </c>
      <c r="F46" s="146">
        <v>2</v>
      </c>
      <c r="G46" s="146">
        <v>41</v>
      </c>
      <c r="H46" s="146">
        <v>10</v>
      </c>
      <c r="I46" s="146">
        <v>1</v>
      </c>
      <c r="J46" s="146" t="s">
        <v>12</v>
      </c>
    </row>
    <row r="47" spans="1:10" ht="15" x14ac:dyDescent="0.2">
      <c r="A47" s="139" t="s">
        <v>46</v>
      </c>
      <c r="B47" s="177">
        <v>157</v>
      </c>
      <c r="C47" s="146">
        <v>16</v>
      </c>
      <c r="D47" s="146">
        <v>1</v>
      </c>
      <c r="E47" s="146">
        <v>13</v>
      </c>
      <c r="F47" s="146" t="s">
        <v>12</v>
      </c>
      <c r="G47" s="146">
        <v>116</v>
      </c>
      <c r="H47" s="146">
        <v>7</v>
      </c>
      <c r="I47" s="146">
        <v>4</v>
      </c>
      <c r="J47" s="146" t="s">
        <v>12</v>
      </c>
    </row>
    <row r="48" spans="1:10" ht="15" x14ac:dyDescent="0.2">
      <c r="A48" s="139" t="s">
        <v>47</v>
      </c>
      <c r="B48" s="177">
        <v>5</v>
      </c>
      <c r="C48" s="146" t="s">
        <v>12</v>
      </c>
      <c r="D48" s="146">
        <v>1</v>
      </c>
      <c r="E48" s="146">
        <v>1</v>
      </c>
      <c r="F48" s="146">
        <v>3</v>
      </c>
      <c r="G48" s="146" t="s">
        <v>12</v>
      </c>
      <c r="H48" s="146" t="s">
        <v>12</v>
      </c>
      <c r="I48" s="146" t="s">
        <v>12</v>
      </c>
      <c r="J48" s="146" t="s">
        <v>12</v>
      </c>
    </row>
  </sheetData>
  <mergeCells count="11">
    <mergeCell ref="A1:J1"/>
    <mergeCell ref="A2:J2"/>
    <mergeCell ref="A4:J4"/>
    <mergeCell ref="A5:A8"/>
    <mergeCell ref="C6:D6"/>
    <mergeCell ref="E6:J6"/>
    <mergeCell ref="C7:D7"/>
    <mergeCell ref="E7:F7"/>
    <mergeCell ref="G7:H7"/>
    <mergeCell ref="I7:J7"/>
    <mergeCell ref="C5:J5"/>
  </mergeCells>
  <pageMargins left="0.78740157499999996" right="0.78740157499999996" top="0.984251969" bottom="0.984251969" header="0.4921259845" footer="0.4921259845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53</vt:i4>
      </vt:variant>
      <vt:variant>
        <vt:lpstr>Benannte Bereiche</vt:lpstr>
      </vt:variant>
      <vt:variant>
        <vt:i4>43</vt:i4>
      </vt:variant>
    </vt:vector>
  </HeadingPairs>
  <TitlesOfParts>
    <vt:vector size="96" baseType="lpstr">
      <vt:lpstr>Inhaltsverzeichnis</vt:lpstr>
      <vt:lpstr>Tab_1_1</vt:lpstr>
      <vt:lpstr>Tab_1_2</vt:lpstr>
      <vt:lpstr>Tab_1_3</vt:lpstr>
      <vt:lpstr>Tab_1_4</vt:lpstr>
      <vt:lpstr>Tab_1_5</vt:lpstr>
      <vt:lpstr>Tab_1_6</vt:lpstr>
      <vt:lpstr>Tab_1_7</vt:lpstr>
      <vt:lpstr>Tab_1_8</vt:lpstr>
      <vt:lpstr>Tab_1_9</vt:lpstr>
      <vt:lpstr>Tab_1_10</vt:lpstr>
      <vt:lpstr>Tab_1_11</vt:lpstr>
      <vt:lpstr>Tab_1_12</vt:lpstr>
      <vt:lpstr>Tab_1_13</vt:lpstr>
      <vt:lpstr>Tab_1_14</vt:lpstr>
      <vt:lpstr>Tab_1_15</vt:lpstr>
      <vt:lpstr>Tab_1_16</vt:lpstr>
      <vt:lpstr>Tab_1_17</vt:lpstr>
      <vt:lpstr>Tab_2_1</vt:lpstr>
      <vt:lpstr>Tab_2_2</vt:lpstr>
      <vt:lpstr>Tab_2_3</vt:lpstr>
      <vt:lpstr>Tab_2_4</vt:lpstr>
      <vt:lpstr>Tab_2_5</vt:lpstr>
      <vt:lpstr>Tab_2_6</vt:lpstr>
      <vt:lpstr>Tab_2_7</vt:lpstr>
      <vt:lpstr>Tab_2_8</vt:lpstr>
      <vt:lpstr>Tab_3_1</vt:lpstr>
      <vt:lpstr>Tab_3_2</vt:lpstr>
      <vt:lpstr>Tab_3_3</vt:lpstr>
      <vt:lpstr>Tab_3_4</vt:lpstr>
      <vt:lpstr>Tab_3_5</vt:lpstr>
      <vt:lpstr>Tab_4_1</vt:lpstr>
      <vt:lpstr>Tab_4_2</vt:lpstr>
      <vt:lpstr>Tab_5_1</vt:lpstr>
      <vt:lpstr>Tab_5_2</vt:lpstr>
      <vt:lpstr>Tab_5_3</vt:lpstr>
      <vt:lpstr>Tab_5_4</vt:lpstr>
      <vt:lpstr>Tab_5_5</vt:lpstr>
      <vt:lpstr>Tab_5_6</vt:lpstr>
      <vt:lpstr>Tab_5_7</vt:lpstr>
      <vt:lpstr>Tab_6_1</vt:lpstr>
      <vt:lpstr>Tab_6_2</vt:lpstr>
      <vt:lpstr>Tab_6_3</vt:lpstr>
      <vt:lpstr>Tab_6_4</vt:lpstr>
      <vt:lpstr>Tab_6_5</vt:lpstr>
      <vt:lpstr>Tab_6_6</vt:lpstr>
      <vt:lpstr>Tab_7_1</vt:lpstr>
      <vt:lpstr>Tab_7_2</vt:lpstr>
      <vt:lpstr>Tab_7_3</vt:lpstr>
      <vt:lpstr>Tab_7_4</vt:lpstr>
      <vt:lpstr>Tab_7_5</vt:lpstr>
      <vt:lpstr>Tab_7_6</vt:lpstr>
      <vt:lpstr>Tab_7_9</vt:lpstr>
      <vt:lpstr>Tab_7_5!Druckbereich</vt:lpstr>
      <vt:lpstr>Tab_7_9!Druckbereich</vt:lpstr>
      <vt:lpstr>Tab_1_10!IDX</vt:lpstr>
      <vt:lpstr>Tab_1_11!IDX</vt:lpstr>
      <vt:lpstr>Tab_1_12!IDX</vt:lpstr>
      <vt:lpstr>Tab_1_13!IDX</vt:lpstr>
      <vt:lpstr>Tab_1_14!IDX</vt:lpstr>
      <vt:lpstr>Tab_1_15!IDX</vt:lpstr>
      <vt:lpstr>Tab_1_16!IDX</vt:lpstr>
      <vt:lpstr>Tab_1_17!IDX</vt:lpstr>
      <vt:lpstr>Tab_1_5!IDX</vt:lpstr>
      <vt:lpstr>Tab_1_6!IDX</vt:lpstr>
      <vt:lpstr>Tab_1_7!IDX</vt:lpstr>
      <vt:lpstr>Tab_1_8!IDX</vt:lpstr>
      <vt:lpstr>Tab_1_9!IDX</vt:lpstr>
      <vt:lpstr>Tab_2_1!IDX</vt:lpstr>
      <vt:lpstr>Tab_2_2!IDX</vt:lpstr>
      <vt:lpstr>Tab_2_3!IDX</vt:lpstr>
      <vt:lpstr>Tab_2_4!IDX</vt:lpstr>
      <vt:lpstr>Tab_2_5!IDX</vt:lpstr>
      <vt:lpstr>Tab_2_6!IDX</vt:lpstr>
      <vt:lpstr>Tab_2_7!IDX</vt:lpstr>
      <vt:lpstr>Tab_2_8!IDX</vt:lpstr>
      <vt:lpstr>Tab_3_1!IDX</vt:lpstr>
      <vt:lpstr>Tab_3_2!IDX</vt:lpstr>
      <vt:lpstr>Tab_3_3!IDX</vt:lpstr>
      <vt:lpstr>Tab_3_4!IDX</vt:lpstr>
      <vt:lpstr>Tab_3_5!IDX</vt:lpstr>
      <vt:lpstr>Tab_4_1!IDX</vt:lpstr>
      <vt:lpstr>Tab_4_2!IDX</vt:lpstr>
      <vt:lpstr>Tab_5_1!IDX</vt:lpstr>
      <vt:lpstr>Tab_5_2!IDX</vt:lpstr>
      <vt:lpstr>Tab_5_3!IDX</vt:lpstr>
      <vt:lpstr>Tab_5_4!IDX</vt:lpstr>
      <vt:lpstr>Tab_5_5!IDX</vt:lpstr>
      <vt:lpstr>Tab_5_6!IDX</vt:lpstr>
      <vt:lpstr>Tab_5_7!IDX</vt:lpstr>
      <vt:lpstr>Tab_6_1!IDX</vt:lpstr>
      <vt:lpstr>Tab_6_2!IDX</vt:lpstr>
      <vt:lpstr>Tab_6_3!IDX</vt:lpstr>
      <vt:lpstr>Tab_6_4!IDX</vt:lpstr>
      <vt:lpstr>Tab_6_5!IDX</vt:lpstr>
      <vt:lpstr>Tab_6_6!IDX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Banzer Karin</cp:lastModifiedBy>
  <cp:lastPrinted>2019-08-20T07:06:28Z</cp:lastPrinted>
  <dcterms:created xsi:type="dcterms:W3CDTF">2019-07-03T08:23:52Z</dcterms:created>
  <dcterms:modified xsi:type="dcterms:W3CDTF">2019-09-09T13:46:39Z</dcterms:modified>
</cp:coreProperties>
</file>