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Egovernment\Statistikportal\Bereich-Aktuelle_Zahlen\06_Soziales\Sozialhilfe\Prämienverbilligungen Krankenkassen\"/>
    </mc:Choice>
  </mc:AlternateContent>
  <xr:revisionPtr revIDLastSave="0" documentId="8_{B5D778F1-6C1A-48B8-9F55-79C78B77CA02}" xr6:coauthVersionLast="36" xr6:coauthVersionMax="36" xr10:uidLastSave="{00000000-0000-0000-0000-000000000000}"/>
  <bookViews>
    <workbookView xWindow="14385" yWindow="345" windowWidth="5775" windowHeight="8685" tabRatio="948"/>
  </bookViews>
  <sheets>
    <sheet name="Titel" sheetId="65" r:id="rId1"/>
    <sheet name="Titel 3" sheetId="74" state="hidden" r:id="rId2"/>
    <sheet name="Titel 6" sheetId="77" r:id="rId3"/>
    <sheet name="Tab_6_1" sheetId="30" r:id="rId4"/>
    <sheet name="Tab_6_2" sheetId="52" r:id="rId5"/>
    <sheet name="Tab_6_3" sheetId="53" r:id="rId6"/>
    <sheet name="Tab_6_4" sheetId="54" r:id="rId7"/>
    <sheet name="Tab_6_5" sheetId="28" r:id="rId8"/>
    <sheet name="Titel 13" sheetId="88" r:id="rId9"/>
    <sheet name="Tab_13_1" sheetId="89" r:id="rId10"/>
    <sheet name="Tab_13_2" sheetId="90" r:id="rId11"/>
    <sheet name="Tab_13_3" sheetId="91" r:id="rId12"/>
    <sheet name="Tab_13_4" sheetId="92" r:id="rId13"/>
    <sheet name="Tab_13_5_1" sheetId="93" r:id="rId14"/>
    <sheet name="Tab_13_5_2" sheetId="94" r:id="rId15"/>
    <sheet name="Tab_13_5_3" sheetId="95" r:id="rId16"/>
    <sheet name="Tab_13_6" sheetId="96" r:id="rId17"/>
    <sheet name="Tab_13_7" sheetId="97" r:id="rId18"/>
  </sheets>
  <definedNames>
    <definedName name="_xlnm.Print_Area" localSheetId="9">Tab_13_1!$A$1:$M$28</definedName>
    <definedName name="_xlnm.Print_Area" localSheetId="10">Tab_13_2!$A$1:$M$30</definedName>
    <definedName name="_xlnm.Print_Area" localSheetId="11">Tab_13_3!$A$1:$M$30</definedName>
    <definedName name="_xlnm.Print_Area" localSheetId="12">Tab_13_4!$A$1:$J$27</definedName>
    <definedName name="_xlnm.Print_Area" localSheetId="13">Tab_13_5_1!$A$1:$N$19</definedName>
    <definedName name="_xlnm.Print_Area" localSheetId="14">Tab_13_5_2!$A$1:$N$19</definedName>
    <definedName name="_xlnm.Print_Area" localSheetId="15">Tab_13_5_3!$A$1:$N$19</definedName>
    <definedName name="_xlnm.Print_Area" localSheetId="16">Tab_13_6!$A$1:$N$23</definedName>
    <definedName name="_xlnm.Print_Area" localSheetId="17">Tab_13_7!$A$1:$M$21</definedName>
    <definedName name="_xlnm.Print_Area" localSheetId="3">Tab_6_1!$A$1:$F$9</definedName>
    <definedName name="_xlnm.Print_Area" localSheetId="4">Tab_6_2!$A$1:$I$11</definedName>
    <definedName name="_xlnm.Print_Area" localSheetId="5">Tab_6_3!$A$1:$H$29</definedName>
    <definedName name="_xlnm.Print_Area" localSheetId="6">Tab_6_4!$A$1:$G$9</definedName>
    <definedName name="_xlnm.Print_Area" localSheetId="7">Tab_6_5!$A$1:$K$23</definedName>
    <definedName name="_xlnm.Print_Area" localSheetId="0">Titel!$A$1:$F$1</definedName>
    <definedName name="TableName">"Dummy"</definedName>
  </definedNames>
  <calcPr calcId="191029" calcMode="manual"/>
</workbook>
</file>

<file path=xl/calcChain.xml><?xml version="1.0" encoding="utf-8"?>
<calcChain xmlns="http://schemas.openxmlformats.org/spreadsheetml/2006/main">
  <c r="A22" i="65" l="1"/>
  <c r="A21" i="65"/>
  <c r="A20" i="65"/>
  <c r="A19" i="65"/>
  <c r="A18" i="65"/>
  <c r="A17" i="65"/>
  <c r="A16" i="65"/>
  <c r="A15" i="65"/>
  <c r="A14" i="65"/>
  <c r="B7" i="92"/>
  <c r="B8" i="92"/>
  <c r="B9" i="92"/>
  <c r="B10" i="92"/>
  <c r="B11" i="92"/>
  <c r="B12" i="92"/>
  <c r="B13" i="92"/>
  <c r="B14" i="92"/>
  <c r="B15" i="92"/>
  <c r="B16" i="92"/>
  <c r="B17" i="92"/>
  <c r="B18" i="92"/>
  <c r="B19" i="92"/>
  <c r="B20" i="92"/>
  <c r="B21" i="92"/>
  <c r="B22" i="92"/>
  <c r="B23" i="92"/>
  <c r="C23" i="92"/>
  <c r="D23" i="92"/>
  <c r="E23" i="92"/>
  <c r="F23" i="92"/>
  <c r="G23" i="92"/>
  <c r="H23" i="92"/>
  <c r="I23" i="92"/>
  <c r="J23" i="92"/>
  <c r="B24" i="92"/>
  <c r="C24" i="92"/>
  <c r="D24" i="92"/>
  <c r="E24" i="92"/>
  <c r="F24" i="92"/>
  <c r="G24" i="92"/>
  <c r="H24" i="92"/>
  <c r="I24" i="92"/>
  <c r="J24" i="92"/>
  <c r="B26" i="90"/>
  <c r="C26" i="90"/>
  <c r="D26" i="90"/>
  <c r="K26" i="90"/>
  <c r="L26" i="90"/>
  <c r="M26" i="90"/>
  <c r="B27" i="90"/>
  <c r="C27" i="90"/>
  <c r="D27" i="90"/>
  <c r="K27" i="90"/>
  <c r="L27" i="90"/>
  <c r="M27" i="90"/>
  <c r="A11" i="65"/>
  <c r="A10" i="65"/>
  <c r="A9" i="65"/>
  <c r="A8" i="65"/>
  <c r="A7" i="65"/>
  <c r="A6" i="65"/>
  <c r="A5" i="65"/>
</calcChain>
</file>

<file path=xl/comments1.xml><?xml version="1.0" encoding="utf-8"?>
<comments xmlns="http://schemas.openxmlformats.org/spreadsheetml/2006/main">
  <authors>
    <author>Mödlagl Eva Maria</author>
  </authors>
  <commentList>
    <comment ref="G1" authorId="0" shapeId="0">
      <text>
        <r>
          <rPr>
            <b/>
            <sz val="9"/>
            <color indexed="81"/>
            <rFont val="Tahoma"/>
            <family val="2"/>
          </rPr>
          <t>Mödlagl Eva Maria:</t>
        </r>
        <r>
          <rPr>
            <sz val="9"/>
            <color indexed="81"/>
            <rFont val="Tahoma"/>
            <family val="2"/>
          </rPr>
          <t xml:space="preserve">
hier Jahreszahl eingeben</t>
        </r>
      </text>
    </comment>
  </commentList>
</comments>
</file>

<file path=xl/sharedStrings.xml><?xml version="1.0" encoding="utf-8"?>
<sst xmlns="http://schemas.openxmlformats.org/spreadsheetml/2006/main" count="482" uniqueCount="153">
  <si>
    <t>Anzahl</t>
  </si>
  <si>
    <t>CHF</t>
  </si>
  <si>
    <t>Total</t>
  </si>
  <si>
    <t>Männer</t>
  </si>
  <si>
    <t>Frauen</t>
  </si>
  <si>
    <t>Gesamt</t>
  </si>
  <si>
    <t>Ausland</t>
  </si>
  <si>
    <t>Vaduz</t>
  </si>
  <si>
    <t>Triesen</t>
  </si>
  <si>
    <t xml:space="preserve">Balzers 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</si>
  <si>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</si>
  <si>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</si>
  <si>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</si>
  <si>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</si>
  <si>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</si>
  <si>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</si>
  <si>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</si>
  <si>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</si>
  <si>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Altersgruppe</t>
  </si>
  <si>
    <t>Oberland</t>
  </si>
  <si>
    <t>Unterland</t>
  </si>
  <si>
    <t>*</t>
  </si>
  <si>
    <t>Bezüger</t>
  </si>
  <si>
    <t>Anteil in %</t>
  </si>
  <si>
    <t>Erläuterung zur Tabelle:</t>
  </si>
  <si>
    <t>Tabelle 6.1</t>
  </si>
  <si>
    <t>Tabelle 6.2</t>
  </si>
  <si>
    <t>Tabelle 6.5</t>
  </si>
  <si>
    <t>in CHF</t>
  </si>
  <si>
    <t>Tabellen der Krankenkassenstatistik</t>
  </si>
  <si>
    <t>in %</t>
  </si>
  <si>
    <t>Anteil am Gesamttotal</t>
  </si>
  <si>
    <t>Anteil am Total</t>
  </si>
  <si>
    <t>Wohnort</t>
  </si>
  <si>
    <t>3. Freiwillige Versicherungen (FV)</t>
  </si>
  <si>
    <t>Ø Total</t>
  </si>
  <si>
    <t>Ø Frauen</t>
  </si>
  <si>
    <t>Ø Männer</t>
  </si>
  <si>
    <t>Bezügerquote in %</t>
  </si>
  <si>
    <t>65+ Jahre</t>
  </si>
  <si>
    <t>Anzahl (N)</t>
  </si>
  <si>
    <t>Bezügerquote: Anzahl Bezüger von Prämienverbilligungen in Prozent der ständigen Bevölkerung des Wohnorts ab dem vollendeten 16. Lebensjahr.</t>
  </si>
  <si>
    <t>Anteil in der Bevölkerung (17 Jahre und älter)</t>
  </si>
  <si>
    <t>Tabelle 6.3.1</t>
  </si>
  <si>
    <t>Tabelle 6.3.2</t>
  </si>
  <si>
    <t>Total - ausbezahlte Prämienverbilligung</t>
  </si>
  <si>
    <t>Tabelle 6.3.3</t>
  </si>
  <si>
    <t>davon für Kostenbeteiligung</t>
  </si>
  <si>
    <t>6. Prämienverbilligung</t>
  </si>
  <si>
    <t>davon für Prämien</t>
  </si>
  <si>
    <t>Total ausbezahlte Prämienverbilligung</t>
  </si>
  <si>
    <t>Eine Kostenbeteiligung wird erst bei Personen mit 21 Jahren und älter verrechnet.</t>
  </si>
  <si>
    <t>Alleinstehend/ Alleinerziehend</t>
  </si>
  <si>
    <t>Tab_6_1</t>
  </si>
  <si>
    <t>Tab_6_2</t>
  </si>
  <si>
    <t>Tab_6_3_1</t>
  </si>
  <si>
    <t>Tab_6_3_2</t>
  </si>
  <si>
    <t>Tab_6_3_3</t>
  </si>
  <si>
    <t>Tab_6_4_1</t>
  </si>
  <si>
    <t>Tab_6_5</t>
  </si>
  <si>
    <t>Tabelle</t>
  </si>
  <si>
    <t>Titel</t>
  </si>
  <si>
    <t>© Amt für Statistik am 2. Juli 2021 / Krankenkassenstatistik 2020</t>
  </si>
  <si>
    <t xml:space="preserve">© Amt für Statistik am 2. Juli 2021 / Krankenkassenstatistik 2020   </t>
  </si>
  <si>
    <t>17 - 20 Jahre</t>
  </si>
  <si>
    <t>21 - 65 Jahre</t>
  </si>
  <si>
    <t>Anzahl Bezüger nach Altersgruppe und Geschlecht 2020</t>
  </si>
  <si>
    <t>Ehepartnerschaft/ Lebenspartnerschaft</t>
  </si>
  <si>
    <t>Einkommen</t>
  </si>
  <si>
    <t>bis CHF 25'999</t>
  </si>
  <si>
    <t>CHF 26'000 - 35'999</t>
  </si>
  <si>
    <t>CHF 36'000 - 45'999</t>
  </si>
  <si>
    <t>CHF 46'000 - 55'999</t>
  </si>
  <si>
    <t>CHF 56'000 - 65'000</t>
  </si>
  <si>
    <t>bis CHF 36'999</t>
  </si>
  <si>
    <t>CHF 37'000 - 46'999</t>
  </si>
  <si>
    <t>CHF 47'000 - 56'999</t>
  </si>
  <si>
    <t>CHF 57'000 - 66'999</t>
  </si>
  <si>
    <t>CHF 67'000 - 77'000</t>
  </si>
  <si>
    <t>Anzahl Bezüger: Im Jahr 2020 wurde die Erwerbsgrenze des massgebenden Erwerbs bei alleinstehenden/alleinerziehenden Personen von CHF 45'000 auf CHF 65'000 sowie bei Ehepaaren/Lebenspartnern von CHF 57'000 auf CHF 77'000 erhöht. Gleichzeitig wurde der Subventionssatz auf 70% angehoben und linear berechnet bis auf 15%. Die KOBE wird ab 2020 zum gleichen Subventionssatz berechnet.</t>
  </si>
  <si>
    <t>Anzahl Bezüger nach Zivilstand und Einkommen 2020</t>
  </si>
  <si>
    <t>Total ausbezahlte Pämienverbilligung nach Altersgruppe und Geschlecht 2020</t>
  </si>
  <si>
    <t>CHF pro Bezüger</t>
  </si>
  <si>
    <t>Beiträge an Prämien nach Altersgruppe und Geschlecht 2020</t>
  </si>
  <si>
    <t>Beiträge an Kostenbeteiligung nach Altersgruppe und Geschlecht 2020</t>
  </si>
  <si>
    <t>Total ausbezahlte Prämienverbilligung nach Altersgruppe, Zivilstand und Geschlecht 2020</t>
  </si>
  <si>
    <t>Tabelle 6.4</t>
  </si>
  <si>
    <t>Alleinstehend/Alleinerziehend</t>
  </si>
  <si>
    <t>Ehepartnerschaften/Lebenspartnerschaften</t>
  </si>
  <si>
    <t>Ø Alleinstehend/Alleinerziehend</t>
  </si>
  <si>
    <t>Ø Ehepartnerschaften/Lebenspartnerschaften</t>
  </si>
  <si>
    <t>Beiträge an Prämien</t>
  </si>
  <si>
    <t>Beiträge an Kostenbeteiligung</t>
  </si>
  <si>
    <t>Prämienverbilligung, Art des Beitrages, Anzahl Bezüger und Bezügerquote nach Wohnort 2020</t>
  </si>
  <si>
    <t>Einkommen: Das Einkommen setzt sich zusammen aus dem steuerpflichtigen Erwerb (Brutto) sowie 5 % des Reinvermögens (Ziff. 6 und 15 (ohne Sollertrag) der Steuererklärung). Die Auszahlung der beruflichen Personalvorsorge wird ohne Freibetrag zum steuerpflichtigen Erwerb  (Ziff. 15 der Steuererklärung) gerechnet.</t>
  </si>
  <si>
    <t>13. Prämienverbilligung</t>
  </si>
  <si>
    <t>2020: Ab dem 1. Januar 2020 wurden die Einkommensgrenzen und die Beitragsprozentsätze erhöht und das Alter der Antragstellenden, bei denen der Erwerb der Eltern berücksichtigt wird, herabgesetzt.</t>
  </si>
  <si>
    <t>2014: Per 1. Januar 2014 wurden die gesetzlichen Bestimmungen für den Bezug der Prämienverbilligung für AHV- und IV-Rentnerinnen und Rentner geändert (vgl. Änderung Art. 24b Abs. 2a KVG, LGBl. 2013 Nr. 66). Vorher war bei AHV- und IV-Renten für die Prämienverbilligung ein Freibetrag von 70% abzuziehen, welcher seit dem 1. Januar 2014 entfällt. Aus diesem Grund sind seit 2014 weniger Personen berechtigt, Prämienverbilligungen zu beziehen.</t>
  </si>
  <si>
    <t>Erläuterung zu den Tabellen der Prämienverbilligung:</t>
  </si>
  <si>
    <t>Ø jährliche Veränderung seit 2011 in %</t>
  </si>
  <si>
    <t>Veränderung gegenüber dem Vorjahr in %</t>
  </si>
  <si>
    <t>2020</t>
  </si>
  <si>
    <t>Alle Bezüger</t>
  </si>
  <si>
    <t>2019</t>
  </si>
  <si>
    <t>2018</t>
  </si>
  <si>
    <t>2017</t>
  </si>
  <si>
    <t>2016</t>
  </si>
  <si>
    <t>2015</t>
  </si>
  <si>
    <t>2014</t>
  </si>
  <si>
    <t>26 - 65 Jahre</t>
  </si>
  <si>
    <t>17 - 25 Jahre</t>
  </si>
  <si>
    <t>Tabelle 13.1</t>
  </si>
  <si>
    <t>Anzahl Bezüger nach Altersgruppe und Geschlecht seit 2011</t>
  </si>
  <si>
    <t>2018: Seit 2018 sind in der Prämienverbilligung neben den Beiträgen an Prämien auch die Beiträge an Kostenbeteiligung enthalten.</t>
  </si>
  <si>
    <t>in Tsd. CHF</t>
  </si>
  <si>
    <t>20 - 65 Jahre</t>
  </si>
  <si>
    <t>Tabelle 13.2</t>
  </si>
  <si>
    <t>Ausbezahlte Prämienverbilligungen nach Altersgruppe und Geschlecht seit 2011</t>
  </si>
  <si>
    <t>Tabelle 13.3</t>
  </si>
  <si>
    <t>Ausbezahlte Prämienverbilligung pro Bezüger nach Altersgruppe und Geschlecht seit 2011</t>
  </si>
  <si>
    <t xml:space="preserve">Erläuterung zur Tabelle: </t>
  </si>
  <si>
    <t>Ø Ehepartnerschaften/ Lebenspartnerschaften</t>
  </si>
  <si>
    <t>Ø Alleinstehend/ Alleinerziehend</t>
  </si>
  <si>
    <t>Ehepartnerschaften/  Lebenspartnerschaften</t>
  </si>
  <si>
    <t xml:space="preserve">Total </t>
  </si>
  <si>
    <t>Ehepartnerschaften/ Lebenspartnerschaften</t>
  </si>
  <si>
    <t>Prämienverbilligung pro Bezüger in CHF</t>
  </si>
  <si>
    <t>Prämienverbilligung in CHF</t>
  </si>
  <si>
    <t>Tabelle 13.4</t>
  </si>
  <si>
    <t>Anzahl Bezüger und ausbezahlte Prämienverbilligung nach Zivilstand seit 2011</t>
  </si>
  <si>
    <t>Ausland/ unbekannt</t>
  </si>
  <si>
    <t>Tabelle 13.5.1</t>
  </si>
  <si>
    <t>Anzahl Bezüger nach Wohnort seit 2011 - Total</t>
  </si>
  <si>
    <t>Tabelle 13.5.2</t>
  </si>
  <si>
    <t>Anzahl Bezüger nach Wohnort seit 2011 - Frauen</t>
  </si>
  <si>
    <t>Tabelle 13.5.3</t>
  </si>
  <si>
    <t>Anzahl Bezüger nach Wohnort seit 2011 - Männer</t>
  </si>
  <si>
    <t>in  Tsd. CHF</t>
  </si>
  <si>
    <t>Ausland/ Unbekannt</t>
  </si>
  <si>
    <t>Tabelle 13.6</t>
  </si>
  <si>
    <t>Ausbezahlte Beiträge an Prämienverbilligung nach Wohnort seit 2011</t>
  </si>
  <si>
    <t>in  %</t>
  </si>
  <si>
    <t>Tabelle 13.7</t>
  </si>
  <si>
    <t>Bezügerquote nach Wohnort seit 2011</t>
  </si>
  <si>
    <t>Tab_13_1</t>
  </si>
  <si>
    <t>Tab_13_2</t>
  </si>
  <si>
    <t>Tab_13_3</t>
  </si>
  <si>
    <t>Tab_13_4</t>
  </si>
  <si>
    <t>Tab_13_5_1</t>
  </si>
  <si>
    <t>Tab_13_5_2</t>
  </si>
  <si>
    <t>Tab_13_5_3</t>
  </si>
  <si>
    <t>Tab_13_6</t>
  </si>
  <si>
    <t>Tab_13_7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</si>
</sst>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0" formatCode="0.0%"/>
    <numFmt numFmtId="193" formatCode="0.0"/>
    <numFmt numFmtId="198" formatCode="0.0_ ;\-0.0\ "/>
    <numFmt numFmtId="202" formatCode="0_ ;\-0\ "/>
    <numFmt numFmtId="206" formatCode="#,##0_ ;\-#,##0\ "/>
    <numFmt numFmtId="209" formatCode="#,##0.0_ ;\-#,##0.0\ "/>
  </numFmts>
  <fonts count="57">
    <font>
      <sz val="12"/>
      <name val="Arial"/>
    </font>
    <font>
      <sz val="12"/>
      <name val="Arial"/>
      <family val="2"/>
    </font>
    <font>
      <sz val="10"/>
      <name val="Century Gothic"/>
      <family val="2"/>
    </font>
    <font>
      <sz val="8"/>
      <name val="Century Gothic"/>
      <family val="2"/>
    </font>
    <font>
      <sz val="8"/>
      <name val="Arial"/>
      <family val="2"/>
    </font>
    <font>
      <b/>
      <sz val="12"/>
      <name val="55 Helvetica Roman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62"/>
      <name val="Arial"/>
      <family val="2"/>
    </font>
    <font>
      <sz val="11"/>
      <color indexed="52"/>
      <name val="Arial"/>
      <family val="2"/>
    </font>
    <font>
      <b/>
      <sz val="11"/>
      <color indexed="63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sz val="11"/>
      <color indexed="10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Arial"/>
      <family val="2"/>
    </font>
    <font>
      <sz val="11"/>
      <color theme="1"/>
      <name val="Arial"/>
      <family val="2"/>
    </font>
    <font>
      <sz val="11"/>
      <color rgb="FF9C6500"/>
      <name val="Calibri"/>
      <family val="2"/>
      <scheme val="minor"/>
    </font>
    <font>
      <sz val="10"/>
      <color rgb="FF000000"/>
      <name val="55 Helvetica Roman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0" tint="-0.499984740745262"/>
      <name val="Arial"/>
      <family val="2"/>
    </font>
    <font>
      <b/>
      <sz val="12"/>
      <name val="Calibri"/>
      <family val="2"/>
      <scheme val="minor"/>
    </font>
    <font>
      <sz val="12"/>
      <color theme="1"/>
      <name val="Arial"/>
      <family val="2"/>
    </font>
    <font>
      <sz val="12"/>
      <color theme="0" tint="-0.499984740745262"/>
      <name val="Arial"/>
      <family val="2"/>
    </font>
    <font>
      <b/>
      <sz val="12"/>
      <color theme="1"/>
      <name val="Arial"/>
      <family val="2"/>
    </font>
    <font>
      <sz val="9"/>
      <name val="Calibri"/>
      <family val="2"/>
      <scheme val="minor"/>
    </font>
    <font>
      <b/>
      <sz val="12"/>
      <color indexed="55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0" tint="-0.34998626667073579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8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medium">
        <color theme="0" tint="-0.499984740745262"/>
      </top>
      <bottom style="thin">
        <color indexed="64"/>
      </bottom>
      <diagonal/>
    </border>
  </borders>
  <cellStyleXfs count="91">
    <xf numFmtId="0" fontId="0" fillId="0" borderId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10" borderId="0" applyNumberFormat="0" applyBorder="0" applyAlignment="0" applyProtection="0"/>
    <xf numFmtId="0" fontId="15" fillId="4" borderId="0" applyNumberFormat="0" applyBorder="0" applyAlignment="0" applyProtection="0"/>
    <xf numFmtId="0" fontId="15" fillId="3" borderId="0" applyNumberFormat="0" applyBorder="0" applyAlignment="0" applyProtection="0"/>
    <xf numFmtId="0" fontId="15" fillId="5" borderId="0" applyNumberFormat="0" applyBorder="0" applyAlignment="0" applyProtection="0"/>
    <xf numFmtId="0" fontId="15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2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2" borderId="0" applyNumberFormat="0" applyBorder="0" applyAlignment="0" applyProtection="0"/>
    <xf numFmtId="0" fontId="15" fillId="12" borderId="0" applyNumberFormat="0" applyBorder="0" applyAlignment="0" applyProtection="0"/>
    <xf numFmtId="0" fontId="15" fillId="11" borderId="0" applyNumberFormat="0" applyBorder="0" applyAlignment="0" applyProtection="0"/>
    <xf numFmtId="0" fontId="16" fillId="17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2" borderId="0" applyNumberFormat="0" applyBorder="0" applyAlignment="0" applyProtection="0"/>
    <xf numFmtId="0" fontId="16" fillId="20" borderId="0" applyNumberFormat="0" applyBorder="0" applyAlignment="0" applyProtection="0"/>
    <xf numFmtId="0" fontId="16" fillId="1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24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2" applyNumberFormat="0" applyAlignment="0" applyProtection="0"/>
    <xf numFmtId="0" fontId="19" fillId="16" borderId="3" applyNumberFormat="0" applyAlignment="0" applyProtection="0"/>
    <xf numFmtId="0" fontId="20" fillId="0" borderId="0" applyNumberFormat="0" applyFill="0" applyBorder="0" applyAlignment="0" applyProtection="0"/>
    <xf numFmtId="0" fontId="21" fillId="8" borderId="0" applyNumberFormat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5" fillId="3" borderId="2" applyNumberFormat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6" fillId="0" borderId="7" applyNumberFormat="0" applyFill="0" applyAlignment="0" applyProtection="0"/>
    <xf numFmtId="0" fontId="41" fillId="26" borderId="0" applyNumberFormat="0" applyBorder="0" applyAlignment="0" applyProtection="0"/>
    <xf numFmtId="0" fontId="42" fillId="0" borderId="0"/>
    <xf numFmtId="0" fontId="9" fillId="4" borderId="8" applyNumberFormat="0" applyFont="0" applyAlignment="0" applyProtection="0"/>
    <xf numFmtId="0" fontId="27" fillId="2" borderId="1" applyNumberFormat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8" fillId="0" borderId="0"/>
    <xf numFmtId="0" fontId="43" fillId="0" borderId="0"/>
    <xf numFmtId="0" fontId="9" fillId="0" borderId="0"/>
    <xf numFmtId="0" fontId="38" fillId="0" borderId="0"/>
    <xf numFmtId="0" fontId="38" fillId="0" borderId="0"/>
    <xf numFmtId="0" fontId="35" fillId="0" borderId="0">
      <alignment vertical="top"/>
    </xf>
    <xf numFmtId="0" fontId="44" fillId="0" borderId="0"/>
    <xf numFmtId="0" fontId="12" fillId="0" borderId="0"/>
    <xf numFmtId="0" fontId="9" fillId="0" borderId="0"/>
    <xf numFmtId="0" fontId="4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5" fillId="0" borderId="0"/>
    <xf numFmtId="0" fontId="38" fillId="0" borderId="0"/>
    <xf numFmtId="0" fontId="1" fillId="0" borderId="0"/>
    <xf numFmtId="0" fontId="40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5" fillId="1" borderId="10" applyNumberFormat="0" applyFont="0" applyFill="0" applyBorder="0" applyAlignment="0">
      <alignment horizontal="right" vertical="top" wrapText="1"/>
    </xf>
  </cellStyleXfs>
  <cellXfs count="320">
    <xf numFmtId="0" fontId="0" fillId="0" borderId="0" xfId="0"/>
    <xf numFmtId="0" fontId="6" fillId="0" borderId="0" xfId="83" applyNumberFormat="1" applyFont="1"/>
    <xf numFmtId="1" fontId="6" fillId="0" borderId="0" xfId="83" applyNumberFormat="1" applyFont="1"/>
    <xf numFmtId="0" fontId="6" fillId="0" borderId="0" xfId="83" applyFont="1"/>
    <xf numFmtId="0" fontId="6" fillId="0" borderId="0" xfId="83" applyNumberFormat="1" applyFont="1" applyBorder="1"/>
    <xf numFmtId="0" fontId="6" fillId="0" borderId="0" xfId="83" applyFont="1" applyBorder="1"/>
    <xf numFmtId="0" fontId="6" fillId="0" borderId="0" xfId="83" applyFont="1" applyBorder="1" applyAlignment="1">
      <alignment vertical="center"/>
    </xf>
    <xf numFmtId="0" fontId="6" fillId="0" borderId="0" xfId="83" applyNumberFormat="1" applyFont="1" applyBorder="1" applyAlignment="1">
      <alignment vertical="center"/>
    </xf>
    <xf numFmtId="1" fontId="11" fillId="0" borderId="0" xfId="83" applyNumberFormat="1" applyFont="1"/>
    <xf numFmtId="0" fontId="11" fillId="0" borderId="0" xfId="83" applyFont="1"/>
    <xf numFmtId="0" fontId="11" fillId="0" borderId="0" xfId="83" applyNumberFormat="1" applyFont="1"/>
    <xf numFmtId="0" fontId="6" fillId="0" borderId="0" xfId="83" applyFont="1" applyBorder="1" applyAlignment="1">
      <alignment horizontal="center"/>
    </xf>
    <xf numFmtId="0" fontId="6" fillId="0" borderId="0" xfId="83" applyFont="1" applyBorder="1" applyAlignment="1"/>
    <xf numFmtId="0" fontId="6" fillId="0" borderId="0" xfId="83" applyFont="1" applyBorder="1" applyAlignment="1">
      <alignment horizontal="left" indent="1"/>
    </xf>
    <xf numFmtId="0" fontId="1" fillId="0" borderId="0" xfId="83" applyFont="1" applyBorder="1"/>
    <xf numFmtId="0" fontId="1" fillId="0" borderId="0" xfId="79"/>
    <xf numFmtId="0" fontId="1" fillId="0" borderId="0" xfId="79" applyFont="1"/>
    <xf numFmtId="0" fontId="4" fillId="0" borderId="0" xfId="83" applyNumberFormat="1" applyFont="1"/>
    <xf numFmtId="193" fontId="1" fillId="0" borderId="0" xfId="83" applyNumberFormat="1" applyFont="1" applyFill="1" applyBorder="1" applyAlignment="1">
      <alignment vertical="center"/>
    </xf>
    <xf numFmtId="193" fontId="6" fillId="0" borderId="0" xfId="83" applyNumberFormat="1" applyFont="1" applyBorder="1" applyAlignment="1">
      <alignment horizontal="center"/>
    </xf>
    <xf numFmtId="193" fontId="6" fillId="0" borderId="0" xfId="83" applyNumberFormat="1" applyFont="1" applyBorder="1" applyAlignment="1"/>
    <xf numFmtId="0" fontId="7" fillId="0" borderId="0" xfId="79" applyFont="1"/>
    <xf numFmtId="0" fontId="34" fillId="0" borderId="0" xfId="0" applyFont="1" applyAlignment="1"/>
    <xf numFmtId="0" fontId="34" fillId="0" borderId="0" xfId="0" applyFont="1"/>
    <xf numFmtId="0" fontId="10" fillId="0" borderId="0" xfId="0" applyFont="1"/>
    <xf numFmtId="0" fontId="40" fillId="0" borderId="0" xfId="0" applyFont="1"/>
    <xf numFmtId="0" fontId="0" fillId="0" borderId="0" xfId="0" applyBorder="1" applyAlignment="1"/>
    <xf numFmtId="0" fontId="51" fillId="0" borderId="0" xfId="73" applyFont="1" applyBorder="1" applyAlignment="1">
      <alignment horizontal="right"/>
    </xf>
    <xf numFmtId="0" fontId="31" fillId="0" borderId="0" xfId="0" applyFont="1" applyAlignment="1"/>
    <xf numFmtId="0" fontId="8" fillId="0" borderId="0" xfId="83" applyNumberFormat="1" applyFont="1" applyBorder="1" applyAlignment="1">
      <alignment vertical="center"/>
    </xf>
    <xf numFmtId="193" fontId="8" fillId="0" borderId="0" xfId="61" applyNumberFormat="1" applyFont="1" applyBorder="1" applyAlignment="1">
      <alignment horizontal="right" vertical="center"/>
    </xf>
    <xf numFmtId="193" fontId="1" fillId="0" borderId="0" xfId="61" applyNumberFormat="1" applyFont="1" applyBorder="1" applyAlignment="1">
      <alignment vertical="center"/>
    </xf>
    <xf numFmtId="0" fontId="1" fillId="0" borderId="0" xfId="83" applyNumberFormat="1" applyFont="1" applyBorder="1" applyAlignment="1">
      <alignment horizontal="left" vertical="center" indent="1"/>
    </xf>
    <xf numFmtId="1" fontId="1" fillId="0" borderId="0" xfId="83" applyNumberFormat="1" applyFont="1" applyBorder="1" applyAlignment="1">
      <alignment horizontal="right" vertical="center"/>
    </xf>
    <xf numFmtId="170" fontId="8" fillId="27" borderId="0" xfId="61" applyNumberFormat="1" applyFont="1" applyFill="1" applyBorder="1" applyAlignment="1">
      <alignment horizontal="right" vertical="center"/>
    </xf>
    <xf numFmtId="1" fontId="1" fillId="27" borderId="0" xfId="83" applyNumberFormat="1" applyFont="1" applyFill="1" applyBorder="1" applyAlignment="1">
      <alignment horizontal="right" vertical="center"/>
    </xf>
    <xf numFmtId="193" fontId="1" fillId="0" borderId="0" xfId="65" applyNumberFormat="1" applyFont="1" applyFill="1" applyBorder="1"/>
    <xf numFmtId="0" fontId="1" fillId="0" borderId="17" xfId="83" applyNumberFormat="1" applyFont="1" applyBorder="1" applyAlignment="1">
      <alignment horizontal="left" vertical="center" indent="1"/>
    </xf>
    <xf numFmtId="1" fontId="1" fillId="27" borderId="17" xfId="83" applyNumberFormat="1" applyFont="1" applyFill="1" applyBorder="1" applyAlignment="1">
      <alignment horizontal="right" vertical="center"/>
    </xf>
    <xf numFmtId="1" fontId="1" fillId="0" borderId="17" xfId="83" applyNumberFormat="1" applyFont="1" applyBorder="1" applyAlignment="1">
      <alignment horizontal="right" vertical="center"/>
    </xf>
    <xf numFmtId="193" fontId="1" fillId="0" borderId="17" xfId="61" applyNumberFormat="1" applyFont="1" applyBorder="1" applyAlignment="1">
      <alignment vertical="center"/>
    </xf>
    <xf numFmtId="193" fontId="1" fillId="0" borderId="17" xfId="65" applyNumberFormat="1" applyFont="1" applyFill="1" applyBorder="1"/>
    <xf numFmtId="0" fontId="1" fillId="0" borderId="20" xfId="83" applyNumberFormat="1" applyFont="1" applyBorder="1" applyAlignment="1">
      <alignment vertical="center"/>
    </xf>
    <xf numFmtId="1" fontId="1" fillId="27" borderId="20" xfId="83" applyNumberFormat="1" applyFont="1" applyFill="1" applyBorder="1" applyAlignment="1">
      <alignment horizontal="right" vertical="center"/>
    </xf>
    <xf numFmtId="1" fontId="1" fillId="0" borderId="20" xfId="83" applyNumberFormat="1" applyFont="1" applyBorder="1" applyAlignment="1">
      <alignment horizontal="right" vertical="center"/>
    </xf>
    <xf numFmtId="193" fontId="1" fillId="0" borderId="20" xfId="61" applyNumberFormat="1" applyFont="1" applyBorder="1" applyAlignment="1">
      <alignment vertical="center"/>
    </xf>
    <xf numFmtId="193" fontId="1" fillId="0" borderId="20" xfId="61" applyNumberFormat="1" applyFont="1" applyFill="1" applyBorder="1" applyAlignment="1">
      <alignment vertical="center"/>
    </xf>
    <xf numFmtId="170" fontId="1" fillId="0" borderId="0" xfId="61" applyNumberFormat="1" applyFont="1" applyBorder="1" applyAlignment="1">
      <alignment horizontal="center" vertical="center"/>
    </xf>
    <xf numFmtId="9" fontId="1" fillId="25" borderId="0" xfId="61" applyNumberFormat="1" applyFont="1" applyFill="1" applyBorder="1" applyAlignment="1">
      <alignment horizontal="center" vertical="center"/>
    </xf>
    <xf numFmtId="0" fontId="1" fillId="0" borderId="0" xfId="83" applyFont="1"/>
    <xf numFmtId="0" fontId="1" fillId="0" borderId="0" xfId="83" applyNumberFormat="1" applyFont="1"/>
    <xf numFmtId="0" fontId="1" fillId="0" borderId="0" xfId="83" applyNumberFormat="1" applyFont="1" applyFill="1"/>
    <xf numFmtId="0" fontId="1" fillId="0" borderId="0" xfId="83" applyFont="1" applyFill="1"/>
    <xf numFmtId="0" fontId="1" fillId="0" borderId="0" xfId="83" applyNumberFormat="1" applyFont="1" applyFill="1" applyBorder="1" applyAlignment="1">
      <alignment horizontal="left"/>
    </xf>
    <xf numFmtId="0" fontId="1" fillId="0" borderId="17" xfId="83" applyNumberFormat="1" applyFont="1" applyFill="1" applyBorder="1" applyAlignment="1">
      <alignment horizontal="left"/>
    </xf>
    <xf numFmtId="206" fontId="1" fillId="0" borderId="0" xfId="83" applyNumberFormat="1" applyFont="1" applyFill="1" applyBorder="1" applyAlignment="1">
      <alignment horizontal="right"/>
    </xf>
    <xf numFmtId="193" fontId="50" fillId="0" borderId="0" xfId="83" applyNumberFormat="1" applyFont="1" applyFill="1" applyBorder="1" applyAlignment="1"/>
    <xf numFmtId="0" fontId="1" fillId="0" borderId="0" xfId="83" applyFont="1" applyBorder="1" applyAlignment="1"/>
    <xf numFmtId="0" fontId="1" fillId="0" borderId="0" xfId="83" applyNumberFormat="1" applyFont="1" applyFill="1" applyBorder="1" applyAlignment="1">
      <alignment horizontal="left" indent="1"/>
    </xf>
    <xf numFmtId="206" fontId="1" fillId="0" borderId="0" xfId="83" applyNumberFormat="1" applyFont="1" applyFill="1" applyBorder="1" applyAlignment="1"/>
    <xf numFmtId="209" fontId="1" fillId="0" borderId="0" xfId="83" applyNumberFormat="1" applyFont="1" applyFill="1" applyBorder="1" applyAlignment="1"/>
    <xf numFmtId="206" fontId="1" fillId="27" borderId="0" xfId="83" applyNumberFormat="1" applyFont="1" applyFill="1" applyBorder="1" applyAlignment="1"/>
    <xf numFmtId="206" fontId="1" fillId="27" borderId="17" xfId="83" applyNumberFormat="1" applyFont="1" applyFill="1" applyBorder="1" applyAlignment="1"/>
    <xf numFmtId="206" fontId="1" fillId="0" borderId="17" xfId="83" applyNumberFormat="1" applyFont="1" applyFill="1" applyBorder="1" applyAlignment="1">
      <alignment horizontal="right"/>
    </xf>
    <xf numFmtId="209" fontId="1" fillId="0" borderId="17" xfId="83" applyNumberFormat="1" applyFont="1" applyFill="1" applyBorder="1" applyAlignment="1"/>
    <xf numFmtId="206" fontId="1" fillId="0" borderId="17" xfId="83" applyNumberFormat="1" applyFont="1" applyFill="1" applyBorder="1" applyAlignment="1"/>
    <xf numFmtId="49" fontId="50" fillId="0" borderId="17" xfId="83" applyNumberFormat="1" applyFont="1" applyFill="1" applyBorder="1" applyAlignment="1">
      <alignment horizontal="right"/>
    </xf>
    <xf numFmtId="0" fontId="1" fillId="0" borderId="19" xfId="83" applyNumberFormat="1" applyFont="1" applyFill="1" applyBorder="1" applyAlignment="1">
      <alignment horizontal="left"/>
    </xf>
    <xf numFmtId="206" fontId="1" fillId="27" borderId="19" xfId="83" applyNumberFormat="1" applyFont="1" applyFill="1" applyBorder="1" applyAlignment="1"/>
    <xf numFmtId="206" fontId="1" fillId="0" borderId="19" xfId="83" applyNumberFormat="1" applyFont="1" applyFill="1" applyBorder="1" applyAlignment="1">
      <alignment horizontal="right"/>
    </xf>
    <xf numFmtId="209" fontId="1" fillId="0" borderId="19" xfId="83" applyNumberFormat="1" applyFont="1" applyFill="1" applyBorder="1" applyAlignment="1"/>
    <xf numFmtId="206" fontId="1" fillId="0" borderId="19" xfId="83" applyNumberFormat="1" applyFont="1" applyFill="1" applyBorder="1" applyAlignment="1"/>
    <xf numFmtId="193" fontId="50" fillId="0" borderId="19" xfId="83" applyNumberFormat="1" applyFont="1" applyFill="1" applyBorder="1" applyAlignment="1"/>
    <xf numFmtId="0" fontId="1" fillId="0" borderId="12" xfId="83" applyNumberFormat="1" applyFont="1" applyFill="1" applyBorder="1" applyAlignment="1">
      <alignment horizontal="left"/>
    </xf>
    <xf numFmtId="206" fontId="1" fillId="27" borderId="12" xfId="83" applyNumberFormat="1" applyFont="1" applyFill="1" applyBorder="1" applyAlignment="1"/>
    <xf numFmtId="206" fontId="1" fillId="0" borderId="12" xfId="83" applyNumberFormat="1" applyFont="1" applyFill="1" applyBorder="1" applyAlignment="1">
      <alignment horizontal="right"/>
    </xf>
    <xf numFmtId="209" fontId="1" fillId="0" borderId="12" xfId="83" applyNumberFormat="1" applyFont="1" applyFill="1" applyBorder="1" applyAlignment="1"/>
    <xf numFmtId="206" fontId="1" fillId="0" borderId="12" xfId="83" applyNumberFormat="1" applyFont="1" applyFill="1" applyBorder="1" applyAlignment="1"/>
    <xf numFmtId="193" fontId="50" fillId="0" borderId="12" xfId="83" applyNumberFormat="1" applyFont="1" applyFill="1" applyBorder="1" applyAlignment="1"/>
    <xf numFmtId="0" fontId="7" fillId="0" borderId="21" xfId="83" applyFont="1" applyFill="1" applyBorder="1" applyAlignment="1">
      <alignment horizontal="left"/>
    </xf>
    <xf numFmtId="9" fontId="7" fillId="0" borderId="21" xfId="83" applyNumberFormat="1" applyFont="1" applyFill="1" applyBorder="1" applyAlignment="1">
      <alignment horizontal="right" wrapText="1"/>
    </xf>
    <xf numFmtId="0" fontId="7" fillId="0" borderId="21" xfId="83" applyFont="1" applyFill="1" applyBorder="1" applyAlignment="1">
      <alignment horizontal="right" wrapText="1"/>
    </xf>
    <xf numFmtId="0" fontId="7" fillId="0" borderId="0" xfId="0" applyFont="1" applyFill="1" applyBorder="1" applyAlignment="1">
      <alignment wrapText="1"/>
    </xf>
    <xf numFmtId="0" fontId="7" fillId="0" borderId="16" xfId="83" applyFont="1" applyFill="1" applyBorder="1"/>
    <xf numFmtId="0" fontId="7" fillId="0" borderId="16" xfId="83" applyFont="1" applyFill="1" applyBorder="1" applyAlignment="1">
      <alignment wrapText="1"/>
    </xf>
    <xf numFmtId="0" fontId="7" fillId="0" borderId="19" xfId="83" applyNumberFormat="1" applyFont="1" applyFill="1" applyBorder="1" applyAlignment="1"/>
    <xf numFmtId="0" fontId="7" fillId="0" borderId="19" xfId="83" applyFont="1" applyFill="1" applyBorder="1" applyAlignment="1">
      <alignment wrapText="1"/>
    </xf>
    <xf numFmtId="0" fontId="7" fillId="0" borderId="19" xfId="83" applyFont="1" applyFill="1" applyBorder="1" applyAlignment="1">
      <alignment horizontal="center" wrapText="1"/>
    </xf>
    <xf numFmtId="1" fontId="7" fillId="0" borderId="19" xfId="83" applyNumberFormat="1" applyFont="1" applyFill="1" applyBorder="1" applyAlignment="1">
      <alignment horizontal="center" wrapText="1"/>
    </xf>
    <xf numFmtId="0" fontId="48" fillId="0" borderId="0" xfId="73" applyFont="1" applyBorder="1" applyAlignment="1">
      <alignment horizontal="right"/>
    </xf>
    <xf numFmtId="0" fontId="31" fillId="0" borderId="0" xfId="0" applyFont="1"/>
    <xf numFmtId="0" fontId="7" fillId="0" borderId="0" xfId="0" applyFont="1"/>
    <xf numFmtId="0" fontId="52" fillId="0" borderId="0" xfId="0" applyFont="1" applyAlignment="1">
      <alignment horizontal="right"/>
    </xf>
    <xf numFmtId="0" fontId="1" fillId="29" borderId="0" xfId="0" applyFont="1" applyFill="1" applyAlignment="1"/>
    <xf numFmtId="0" fontId="50" fillId="0" borderId="0" xfId="79" applyFont="1"/>
    <xf numFmtId="0" fontId="50" fillId="0" borderId="0" xfId="52" applyFont="1" applyAlignment="1">
      <alignment horizontal="right"/>
    </xf>
    <xf numFmtId="49" fontId="1" fillId="0" borderId="0" xfId="79" applyNumberFormat="1" applyFont="1"/>
    <xf numFmtId="0" fontId="1" fillId="0" borderId="0" xfId="79" applyNumberFormat="1" applyFont="1"/>
    <xf numFmtId="0" fontId="47" fillId="0" borderId="12" xfId="0" applyFont="1" applyBorder="1" applyAlignment="1">
      <alignment vertical="center"/>
    </xf>
    <xf numFmtId="0" fontId="53" fillId="0" borderId="12" xfId="0" applyFont="1" applyBorder="1" applyAlignment="1">
      <alignment horizontal="left" wrapText="1"/>
    </xf>
    <xf numFmtId="202" fontId="47" fillId="0" borderId="0" xfId="83" applyNumberFormat="1" applyFont="1" applyBorder="1" applyAlignment="1">
      <alignment horizontal="center" vertical="center"/>
    </xf>
    <xf numFmtId="0" fontId="46" fillId="0" borderId="16" xfId="0" applyFont="1" applyBorder="1" applyAlignment="1">
      <alignment vertical="center"/>
    </xf>
    <xf numFmtId="170" fontId="47" fillId="0" borderId="17" xfId="61" applyNumberFormat="1" applyFont="1" applyBorder="1" applyAlignment="1">
      <alignment horizontal="center" vertical="center"/>
    </xf>
    <xf numFmtId="202" fontId="47" fillId="27" borderId="0" xfId="83" applyNumberFormat="1" applyFont="1" applyFill="1" applyBorder="1" applyAlignment="1">
      <alignment horizontal="center" vertical="center"/>
    </xf>
    <xf numFmtId="170" fontId="47" fillId="27" borderId="17" xfId="61" applyNumberFormat="1" applyFont="1" applyFill="1" applyBorder="1" applyAlignment="1">
      <alignment horizontal="center" vertical="center"/>
    </xf>
    <xf numFmtId="193" fontId="9" fillId="0" borderId="0" xfId="61" applyNumberFormat="1" applyFont="1" applyBorder="1" applyAlignment="1">
      <alignment vertical="center"/>
    </xf>
    <xf numFmtId="0" fontId="9" fillId="0" borderId="0" xfId="83" applyNumberFormat="1" applyFont="1" applyBorder="1" applyAlignment="1">
      <alignment horizontal="left" vertical="center" indent="1"/>
    </xf>
    <xf numFmtId="1" fontId="9" fillId="0" borderId="0" xfId="83" applyNumberFormat="1" applyFont="1" applyFill="1" applyBorder="1" applyAlignment="1">
      <alignment horizontal="right" vertical="center"/>
    </xf>
    <xf numFmtId="1" fontId="9" fillId="0" borderId="0" xfId="83" applyNumberFormat="1" applyFont="1" applyBorder="1" applyAlignment="1">
      <alignment horizontal="right" vertical="center"/>
    </xf>
    <xf numFmtId="1" fontId="9" fillId="27" borderId="0" xfId="83" applyNumberFormat="1" applyFont="1" applyFill="1" applyBorder="1" applyAlignment="1">
      <alignment horizontal="right" vertical="center"/>
    </xf>
    <xf numFmtId="0" fontId="14" fillId="0" borderId="20" xfId="83" applyNumberFormat="1" applyFont="1" applyBorder="1" applyAlignment="1">
      <alignment vertical="center"/>
    </xf>
    <xf numFmtId="170" fontId="14" fillId="27" borderId="20" xfId="61" applyNumberFormat="1" applyFont="1" applyFill="1" applyBorder="1" applyAlignment="1">
      <alignment horizontal="right" vertical="center"/>
    </xf>
    <xf numFmtId="193" fontId="14" fillId="0" borderId="20" xfId="61" applyNumberFormat="1" applyFont="1" applyFill="1" applyBorder="1" applyAlignment="1">
      <alignment horizontal="right" vertical="center"/>
    </xf>
    <xf numFmtId="193" fontId="9" fillId="0" borderId="20" xfId="61" applyNumberFormat="1" applyFont="1" applyBorder="1" applyAlignment="1">
      <alignment vertical="center"/>
    </xf>
    <xf numFmtId="0" fontId="1" fillId="0" borderId="20" xfId="83" applyFont="1" applyBorder="1"/>
    <xf numFmtId="0" fontId="9" fillId="0" borderId="21" xfId="83" applyFont="1" applyFill="1" applyBorder="1" applyAlignment="1">
      <alignment horizontal="left"/>
    </xf>
    <xf numFmtId="9" fontId="9" fillId="0" borderId="21" xfId="83" applyNumberFormat="1" applyFont="1" applyFill="1" applyBorder="1" applyAlignment="1">
      <alignment horizontal="right" wrapText="1"/>
    </xf>
    <xf numFmtId="0" fontId="9" fillId="0" borderId="21" xfId="83" applyFont="1" applyFill="1" applyBorder="1" applyAlignment="1">
      <alignment horizontal="right" wrapText="1"/>
    </xf>
    <xf numFmtId="0" fontId="9" fillId="0" borderId="17" xfId="83" applyNumberFormat="1" applyFont="1" applyBorder="1" applyAlignment="1">
      <alignment horizontal="left" vertical="center" indent="1"/>
    </xf>
    <xf numFmtId="1" fontId="9" fillId="27" borderId="17" xfId="83" applyNumberFormat="1" applyFont="1" applyFill="1" applyBorder="1" applyAlignment="1">
      <alignment horizontal="right" vertical="center"/>
    </xf>
    <xf numFmtId="1" fontId="9" fillId="0" borderId="17" xfId="83" applyNumberFormat="1" applyFont="1" applyFill="1" applyBorder="1" applyAlignment="1">
      <alignment horizontal="right" vertical="center"/>
    </xf>
    <xf numFmtId="193" fontId="9" fillId="0" borderId="17" xfId="61" applyNumberFormat="1" applyFont="1" applyBorder="1" applyAlignment="1">
      <alignment vertical="center"/>
    </xf>
    <xf numFmtId="1" fontId="9" fillId="0" borderId="17" xfId="83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wrapText="1"/>
    </xf>
    <xf numFmtId="0" fontId="9" fillId="0" borderId="19" xfId="83" applyNumberFormat="1" applyFont="1" applyBorder="1" applyAlignment="1">
      <alignment vertical="center"/>
    </xf>
    <xf numFmtId="1" fontId="9" fillId="27" borderId="19" xfId="83" applyNumberFormat="1" applyFont="1" applyFill="1" applyBorder="1" applyAlignment="1">
      <alignment horizontal="right" vertical="center"/>
    </xf>
    <xf numFmtId="1" fontId="9" fillId="0" borderId="19" xfId="83" applyNumberFormat="1" applyFont="1" applyFill="1" applyBorder="1" applyAlignment="1">
      <alignment horizontal="right" vertical="center"/>
    </xf>
    <xf numFmtId="193" fontId="9" fillId="0" borderId="19" xfId="61" applyNumberFormat="1" applyFont="1" applyBorder="1" applyAlignment="1">
      <alignment vertical="center"/>
    </xf>
    <xf numFmtId="41" fontId="9" fillId="0" borderId="0" xfId="83" applyNumberFormat="1" applyFont="1" applyBorder="1" applyAlignment="1">
      <alignment horizontal="right" vertical="center"/>
    </xf>
    <xf numFmtId="41" fontId="9" fillId="0" borderId="0" xfId="61" applyNumberFormat="1" applyFont="1" applyBorder="1" applyAlignment="1">
      <alignment vertical="center"/>
    </xf>
    <xf numFmtId="41" fontId="9" fillId="27" borderId="0" xfId="83" applyNumberFormat="1" applyFont="1" applyFill="1" applyBorder="1" applyAlignment="1">
      <alignment horizontal="right" vertical="center"/>
    </xf>
    <xf numFmtId="41" fontId="9" fillId="0" borderId="0" xfId="83" applyNumberFormat="1" applyFont="1" applyFill="1" applyBorder="1" applyAlignment="1">
      <alignment horizontal="right" vertical="center"/>
    </xf>
    <xf numFmtId="0" fontId="46" fillId="0" borderId="0" xfId="83" applyNumberFormat="1" applyFont="1" applyFill="1" applyBorder="1" applyAlignment="1">
      <alignment horizontal="left"/>
    </xf>
    <xf numFmtId="0" fontId="54" fillId="0" borderId="16" xfId="83" applyFont="1" applyFill="1" applyBorder="1" applyAlignment="1">
      <alignment horizontal="right" vertical="center"/>
    </xf>
    <xf numFmtId="1" fontId="46" fillId="0" borderId="21" xfId="83" applyNumberFormat="1" applyFont="1" applyFill="1" applyBorder="1" applyAlignment="1">
      <alignment horizontal="left" vertical="top" wrapText="1"/>
    </xf>
    <xf numFmtId="1" fontId="46" fillId="0" borderId="21" xfId="83" applyNumberFormat="1" applyFont="1" applyFill="1" applyBorder="1" applyAlignment="1">
      <alignment horizontal="center" vertical="top" wrapText="1"/>
    </xf>
    <xf numFmtId="0" fontId="54" fillId="0" borderId="0" xfId="83" applyFont="1" applyFill="1" applyBorder="1" applyAlignment="1">
      <alignment horizontal="right" vertical="center"/>
    </xf>
    <xf numFmtId="0" fontId="46" fillId="0" borderId="17" xfId="83" applyNumberFormat="1" applyFont="1" applyFill="1" applyBorder="1" applyAlignment="1">
      <alignment horizontal="left"/>
    </xf>
    <xf numFmtId="0" fontId="46" fillId="0" borderId="19" xfId="83" applyNumberFormat="1" applyFont="1" applyFill="1" applyBorder="1" applyAlignment="1">
      <alignment vertical="center" wrapText="1"/>
    </xf>
    <xf numFmtId="41" fontId="46" fillId="0" borderId="19" xfId="83" applyNumberFormat="1" applyFont="1" applyFill="1" applyBorder="1" applyAlignment="1">
      <alignment horizontal="right" vertical="center"/>
    </xf>
    <xf numFmtId="41" fontId="46" fillId="0" borderId="0" xfId="83" applyNumberFormat="1" applyFont="1" applyFill="1" applyBorder="1" applyAlignment="1">
      <alignment horizontal="right" vertical="center"/>
    </xf>
    <xf numFmtId="41" fontId="46" fillId="0" borderId="0" xfId="83" quotePrefix="1" applyNumberFormat="1" applyFont="1" applyFill="1" applyBorder="1" applyAlignment="1">
      <alignment horizontal="right" vertical="center"/>
    </xf>
    <xf numFmtId="41" fontId="46" fillId="0" borderId="0" xfId="83" applyNumberFormat="1" applyFont="1" applyFill="1" applyBorder="1"/>
    <xf numFmtId="41" fontId="46" fillId="0" borderId="17" xfId="83" applyNumberFormat="1" applyFont="1" applyFill="1" applyBorder="1" applyAlignment="1">
      <alignment horizontal="right" vertical="center"/>
    </xf>
    <xf numFmtId="41" fontId="46" fillId="0" borderId="17" xfId="83" quotePrefix="1" applyNumberFormat="1" applyFont="1" applyFill="1" applyBorder="1" applyAlignment="1">
      <alignment horizontal="right" vertical="center"/>
    </xf>
    <xf numFmtId="41" fontId="46" fillId="0" borderId="17" xfId="83" applyNumberFormat="1" applyFont="1" applyFill="1" applyBorder="1"/>
    <xf numFmtId="0" fontId="0" fillId="0" borderId="16" xfId="0" applyBorder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left" vertical="center" wrapText="1"/>
    </xf>
    <xf numFmtId="0" fontId="1" fillId="0" borderId="0" xfId="79" applyFont="1" applyAlignment="1"/>
    <xf numFmtId="0" fontId="0" fillId="0" borderId="0" xfId="0" applyBorder="1" applyAlignment="1"/>
    <xf numFmtId="0" fontId="46" fillId="0" borderId="0" xfId="0" applyFont="1" applyAlignment="1"/>
    <xf numFmtId="0" fontId="48" fillId="0" borderId="16" xfId="73" applyFont="1" applyBorder="1" applyAlignment="1">
      <alignment horizontal="right"/>
    </xf>
    <xf numFmtId="0" fontId="1" fillId="0" borderId="0" xfId="79" applyFont="1" applyAlignment="1">
      <alignment wrapText="1"/>
    </xf>
    <xf numFmtId="0" fontId="1" fillId="25" borderId="0" xfId="0" applyFont="1" applyFill="1" applyBorder="1" applyAlignment="1">
      <alignment horizontal="left" vertical="center" wrapText="1"/>
    </xf>
    <xf numFmtId="0" fontId="1" fillId="0" borderId="17" xfId="0" applyFont="1" applyBorder="1" applyAlignment="1"/>
    <xf numFmtId="0" fontId="1" fillId="0" borderId="0" xfId="79" applyAlignment="1"/>
    <xf numFmtId="0" fontId="0" fillId="0" borderId="0" xfId="0" applyFill="1" applyAlignment="1"/>
    <xf numFmtId="0" fontId="7" fillId="0" borderId="0" xfId="83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16" xfId="83" applyNumberFormat="1" applyFont="1" applyFill="1" applyBorder="1" applyAlignment="1">
      <alignment wrapText="1"/>
    </xf>
    <xf numFmtId="0" fontId="7" fillId="0" borderId="0" xfId="0" applyFont="1" applyBorder="1" applyAlignment="1"/>
    <xf numFmtId="0" fontId="1" fillId="0" borderId="17" xfId="83" applyFont="1" applyBorder="1" applyAlignment="1">
      <alignment horizontal="right"/>
    </xf>
    <xf numFmtId="0" fontId="7" fillId="25" borderId="0" xfId="83" applyNumberFormat="1" applyFont="1" applyFill="1" applyBorder="1" applyAlignment="1">
      <alignment horizontal="left" vertical="center" wrapText="1"/>
    </xf>
    <xf numFmtId="0" fontId="1" fillId="0" borderId="17" xfId="83" applyFont="1" applyBorder="1" applyAlignment="1">
      <alignment horizontal="right" vertical="center"/>
    </xf>
    <xf numFmtId="0" fontId="1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53" fillId="0" borderId="0" xfId="0" applyFont="1" applyAlignment="1">
      <alignment wrapText="1"/>
    </xf>
    <xf numFmtId="0" fontId="46" fillId="0" borderId="0" xfId="0" applyFont="1" applyAlignment="1">
      <alignment wrapText="1"/>
    </xf>
    <xf numFmtId="0" fontId="53" fillId="0" borderId="0" xfId="83" applyNumberFormat="1" applyFont="1" applyAlignment="1">
      <alignment wrapText="1"/>
    </xf>
    <xf numFmtId="0" fontId="37" fillId="0" borderId="0" xfId="0" applyFont="1" applyAlignment="1">
      <alignment wrapText="1"/>
    </xf>
    <xf numFmtId="0" fontId="49" fillId="25" borderId="0" xfId="83" applyNumberFormat="1" applyFont="1" applyFill="1" applyBorder="1" applyAlignment="1">
      <alignment horizontal="left" vertical="center" wrapText="1"/>
    </xf>
    <xf numFmtId="9" fontId="7" fillId="0" borderId="0" xfId="61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49" fontId="47" fillId="0" borderId="16" xfId="83" applyNumberFormat="1" applyFont="1" applyFill="1" applyBorder="1" applyAlignment="1">
      <alignment horizontal="left" vertical="center" wrapText="1"/>
    </xf>
    <xf numFmtId="0" fontId="31" fillId="0" borderId="0" xfId="83" applyNumberFormat="1" applyFont="1" applyFill="1" applyBorder="1" applyAlignment="1">
      <alignment horizontal="left" vertical="center" wrapText="1"/>
    </xf>
    <xf numFmtId="0" fontId="31" fillId="0" borderId="0" xfId="0" applyFont="1" applyFill="1" applyAlignment="1">
      <alignment horizontal="left" vertical="center" wrapText="1"/>
    </xf>
    <xf numFmtId="0" fontId="31" fillId="0" borderId="0" xfId="0" applyFont="1" applyFill="1" applyAlignment="1"/>
    <xf numFmtId="0" fontId="9" fillId="0" borderId="16" xfId="83" applyNumberFormat="1" applyFont="1" applyFill="1" applyBorder="1" applyAlignment="1">
      <alignment wrapText="1"/>
    </xf>
    <xf numFmtId="0" fontId="9" fillId="0" borderId="0" xfId="83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" fillId="0" borderId="0" xfId="83" applyFont="1" applyFill="1" applyAlignment="1">
      <alignment horizontal="right"/>
    </xf>
    <xf numFmtId="0" fontId="0" fillId="0" borderId="17" xfId="0" applyBorder="1" applyAlignment="1"/>
    <xf numFmtId="0" fontId="49" fillId="0" borderId="0" xfId="83" applyNumberFormat="1" applyFont="1" applyAlignment="1"/>
    <xf numFmtId="0" fontId="46" fillId="0" borderId="0" xfId="83" applyNumberFormat="1" applyFont="1" applyAlignment="1"/>
    <xf numFmtId="0" fontId="1" fillId="0" borderId="17" xfId="83" applyFont="1" applyFill="1" applyBorder="1" applyAlignment="1">
      <alignment horizontal="right"/>
    </xf>
    <xf numFmtId="0" fontId="0" fillId="0" borderId="17" xfId="0" applyBorder="1" applyAlignment="1">
      <alignment horizontal="right"/>
    </xf>
    <xf numFmtId="0" fontId="55" fillId="0" borderId="0" xfId="83" applyNumberFormat="1" applyFont="1" applyFill="1" applyBorder="1" applyAlignment="1">
      <alignment vertical="center"/>
    </xf>
    <xf numFmtId="0" fontId="54" fillId="0" borderId="0" xfId="83" applyFont="1" applyFill="1" applyAlignment="1">
      <alignment horizontal="right" vertical="center"/>
    </xf>
    <xf numFmtId="0" fontId="46" fillId="0" borderId="0" xfId="0" applyFont="1" applyFill="1" applyAlignment="1"/>
    <xf numFmtId="1" fontId="1" fillId="0" borderId="0" xfId="83" applyNumberFormat="1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 wrapText="1" indent="1"/>
    </xf>
    <xf numFmtId="0" fontId="1" fillId="0" borderId="0" xfId="0" applyFont="1" applyFill="1" applyAlignment="1">
      <alignment horizontal="left" vertical="center" wrapText="1"/>
    </xf>
    <xf numFmtId="0" fontId="7" fillId="0" borderId="16" xfId="83" applyFont="1" applyFill="1" applyBorder="1" applyAlignment="1">
      <alignment horizontal="left" wrapText="1"/>
    </xf>
    <xf numFmtId="0" fontId="1" fillId="0" borderId="0" xfId="83" applyFont="1" applyBorder="1" applyAlignment="1">
      <alignment horizontal="right" vertical="center"/>
    </xf>
    <xf numFmtId="0" fontId="7" fillId="0" borderId="0" xfId="83" applyNumberFormat="1" applyFont="1" applyBorder="1" applyAlignment="1">
      <alignment horizontal="left"/>
    </xf>
    <xf numFmtId="0" fontId="7" fillId="0" borderId="19" xfId="83" applyFont="1" applyFill="1" applyBorder="1" applyAlignment="1">
      <alignment wrapText="1"/>
    </xf>
    <xf numFmtId="0" fontId="7" fillId="0" borderId="19" xfId="0" applyFont="1" applyFill="1" applyBorder="1" applyAlignment="1"/>
    <xf numFmtId="0" fontId="9" fillId="0" borderId="0" xfId="79" applyFont="1"/>
    <xf numFmtId="0" fontId="36" fillId="0" borderId="0" xfId="79" applyFont="1"/>
    <xf numFmtId="0" fontId="9" fillId="0" borderId="0" xfId="83" applyFont="1" applyFill="1" applyAlignment="1"/>
    <xf numFmtId="0" fontId="9" fillId="0" borderId="0" xfId="83" applyNumberFormat="1" applyFont="1" applyFill="1" applyAlignment="1"/>
    <xf numFmtId="0" fontId="9" fillId="0" borderId="0" xfId="83" applyNumberFormat="1" applyFont="1" applyFill="1" applyAlignment="1">
      <alignment horizontal="left"/>
    </xf>
    <xf numFmtId="0" fontId="10" fillId="0" borderId="0" xfId="79" applyFont="1" applyAlignment="1">
      <alignment wrapText="1"/>
    </xf>
    <xf numFmtId="0" fontId="10" fillId="0" borderId="0" xfId="83" applyNumberFormat="1" applyFont="1" applyFill="1" applyAlignment="1">
      <alignment horizontal="left" wrapText="1"/>
    </xf>
    <xf numFmtId="0" fontId="1" fillId="0" borderId="0" xfId="79" applyFont="1" applyFill="1" applyAlignment="1">
      <alignment wrapText="1"/>
    </xf>
    <xf numFmtId="0" fontId="1" fillId="0" borderId="0" xfId="83" applyNumberFormat="1" applyFont="1" applyFill="1" applyAlignment="1">
      <alignment horizontal="left" wrapText="1"/>
    </xf>
    <xf numFmtId="0" fontId="7" fillId="0" borderId="0" xfId="83" applyNumberFormat="1" applyFont="1" applyFill="1" applyAlignment="1">
      <alignment horizontal="left"/>
    </xf>
    <xf numFmtId="0" fontId="48" fillId="28" borderId="0" xfId="79" applyFont="1" applyFill="1" applyBorder="1" applyAlignment="1">
      <alignment horizontal="right"/>
    </xf>
    <xf numFmtId="0" fontId="1" fillId="0" borderId="0" xfId="83" applyFont="1" applyFill="1" applyAlignment="1"/>
    <xf numFmtId="0" fontId="1" fillId="0" borderId="0" xfId="83" applyNumberFormat="1" applyFont="1" applyFill="1" applyAlignment="1"/>
    <xf numFmtId="0" fontId="1" fillId="0" borderId="0" xfId="83" applyNumberFormat="1" applyFont="1" applyFill="1" applyAlignment="1">
      <alignment horizontal="left"/>
    </xf>
    <xf numFmtId="0" fontId="9" fillId="0" borderId="0" xfId="84" applyFont="1" applyFill="1" applyAlignment="1"/>
    <xf numFmtId="193" fontId="9" fillId="0" borderId="0" xfId="61" applyNumberFormat="1" applyFont="1" applyFill="1" applyBorder="1" applyAlignment="1"/>
    <xf numFmtId="193" fontId="9" fillId="0" borderId="0" xfId="61" applyNumberFormat="1" applyFont="1" applyFill="1" applyBorder="1" applyAlignment="1">
      <alignment horizontal="right"/>
    </xf>
    <xf numFmtId="49" fontId="9" fillId="0" borderId="0" xfId="85" applyNumberFormat="1" applyFont="1" applyFill="1" applyBorder="1" applyAlignment="1">
      <alignment horizontal="left" wrapText="1"/>
    </xf>
    <xf numFmtId="49" fontId="9" fillId="0" borderId="0" xfId="82" applyNumberFormat="1" applyFont="1" applyFill="1" applyBorder="1" applyAlignment="1">
      <alignment horizontal="left" wrapText="1"/>
    </xf>
    <xf numFmtId="3" fontId="9" fillId="0" borderId="0" xfId="79" applyNumberFormat="1" applyFont="1" applyFill="1" applyBorder="1" applyAlignment="1">
      <alignment horizontal="right" wrapText="1"/>
    </xf>
    <xf numFmtId="3" fontId="9" fillId="0" borderId="0" xfId="82" applyNumberFormat="1" applyFont="1" applyFill="1" applyBorder="1" applyAlignment="1">
      <alignment horizontal="right" wrapText="1"/>
    </xf>
    <xf numFmtId="49" fontId="9" fillId="0" borderId="14" xfId="83" applyNumberFormat="1" applyFont="1" applyFill="1" applyBorder="1" applyAlignment="1"/>
    <xf numFmtId="49" fontId="9" fillId="0" borderId="12" xfId="79" applyNumberFormat="1" applyFont="1" applyFill="1" applyBorder="1" applyAlignment="1">
      <alignment horizontal="left"/>
    </xf>
    <xf numFmtId="49" fontId="9" fillId="0" borderId="12" xfId="83" applyNumberFormat="1" applyFont="1" applyFill="1" applyBorder="1" applyAlignment="1">
      <alignment horizontal="left"/>
    </xf>
    <xf numFmtId="49" fontId="9" fillId="0" borderId="12" xfId="79" applyNumberFormat="1" applyFont="1" applyFill="1" applyBorder="1" applyAlignment="1">
      <alignment horizontal="left" wrapText="1"/>
    </xf>
    <xf numFmtId="49" fontId="9" fillId="0" borderId="12" xfId="83" applyNumberFormat="1" applyFont="1" applyFill="1" applyBorder="1" applyAlignment="1">
      <alignment horizontal="left" wrapText="1"/>
    </xf>
    <xf numFmtId="193" fontId="1" fillId="0" borderId="0" xfId="61" applyNumberFormat="1" applyFont="1" applyFill="1" applyBorder="1" applyAlignment="1"/>
    <xf numFmtId="49" fontId="1" fillId="0" borderId="0" xfId="85" applyNumberFormat="1" applyFont="1" applyFill="1" applyBorder="1" applyAlignment="1">
      <alignment horizontal="left" wrapText="1"/>
    </xf>
    <xf numFmtId="3" fontId="1" fillId="0" borderId="0" xfId="79" applyNumberFormat="1" applyFont="1" applyFill="1" applyBorder="1" applyAlignment="1">
      <alignment horizontal="right" wrapText="1"/>
    </xf>
    <xf numFmtId="3" fontId="1" fillId="0" borderId="0" xfId="82" applyNumberFormat="1" applyFont="1" applyFill="1" applyBorder="1" applyAlignment="1">
      <alignment horizontal="right" wrapText="1"/>
    </xf>
    <xf numFmtId="3" fontId="1" fillId="27" borderId="0" xfId="82" applyNumberFormat="1" applyFont="1" applyFill="1" applyBorder="1" applyAlignment="1">
      <alignment horizontal="right" wrapText="1"/>
    </xf>
    <xf numFmtId="49" fontId="1" fillId="0" borderId="0" xfId="82" applyNumberFormat="1" applyFont="1" applyFill="1" applyBorder="1" applyAlignment="1">
      <alignment horizontal="left" wrapText="1"/>
    </xf>
    <xf numFmtId="3" fontId="1" fillId="0" borderId="0" xfId="84" applyNumberFormat="1" applyFont="1" applyFill="1" applyBorder="1" applyAlignment="1"/>
    <xf numFmtId="3" fontId="1" fillId="27" borderId="0" xfId="84" applyNumberFormat="1" applyFont="1" applyFill="1" applyBorder="1" applyAlignment="1"/>
    <xf numFmtId="0" fontId="1" fillId="0" borderId="0" xfId="84" applyFont="1" applyFill="1" applyBorder="1" applyAlignment="1"/>
    <xf numFmtId="1" fontId="1" fillId="0" borderId="0" xfId="82" applyNumberFormat="1" applyFont="1" applyFill="1" applyBorder="1" applyAlignment="1">
      <alignment horizontal="right" wrapText="1"/>
    </xf>
    <xf numFmtId="49" fontId="7" fillId="0" borderId="19" xfId="83" applyNumberFormat="1" applyFont="1" applyFill="1" applyBorder="1" applyAlignment="1"/>
    <xf numFmtId="49" fontId="1" fillId="0" borderId="0" xfId="83" applyNumberFormat="1" applyFont="1" applyFill="1" applyBorder="1" applyAlignment="1">
      <alignment horizontal="left" wrapText="1"/>
    </xf>
    <xf numFmtId="49" fontId="7" fillId="0" borderId="18" xfId="79" applyNumberFormat="1" applyFont="1" applyFill="1" applyBorder="1" applyAlignment="1">
      <alignment horizontal="left"/>
    </xf>
    <xf numFmtId="49" fontId="7" fillId="0" borderId="18" xfId="83" applyNumberFormat="1" applyFont="1" applyFill="1" applyBorder="1" applyAlignment="1">
      <alignment horizontal="left"/>
    </xf>
    <xf numFmtId="49" fontId="7" fillId="0" borderId="18" xfId="79" applyNumberFormat="1" applyFont="1" applyFill="1" applyBorder="1" applyAlignment="1">
      <alignment horizontal="left" wrapText="1"/>
    </xf>
    <xf numFmtId="49" fontId="7" fillId="0" borderId="18" xfId="83" applyNumberFormat="1" applyFont="1" applyFill="1" applyBorder="1" applyAlignment="1">
      <alignment horizontal="left" wrapText="1"/>
    </xf>
    <xf numFmtId="49" fontId="7" fillId="0" borderId="16" xfId="83" applyNumberFormat="1" applyFont="1" applyFill="1" applyBorder="1" applyAlignment="1">
      <alignment horizontal="left" wrapText="1"/>
    </xf>
    <xf numFmtId="49" fontId="1" fillId="0" borderId="0" xfId="86" applyNumberFormat="1" applyFont="1" applyFill="1" applyBorder="1" applyAlignment="1">
      <alignment horizontal="right" wrapText="1"/>
    </xf>
    <xf numFmtId="49" fontId="1" fillId="0" borderId="0" xfId="79" applyNumberFormat="1" applyFont="1" applyFill="1" applyAlignment="1">
      <alignment horizontal="left" wrapText="1"/>
    </xf>
    <xf numFmtId="49" fontId="7" fillId="0" borderId="0" xfId="83" applyNumberFormat="1" applyFont="1" applyFill="1" applyBorder="1" applyAlignment="1">
      <alignment horizontal="left" wrapText="1"/>
    </xf>
    <xf numFmtId="0" fontId="1" fillId="0" borderId="0" xfId="83" applyNumberFormat="1" applyFont="1" applyFill="1" applyAlignment="1">
      <alignment horizontal="left"/>
    </xf>
    <xf numFmtId="0" fontId="9" fillId="0" borderId="0" xfId="82" applyFont="1" applyFill="1" applyBorder="1" applyAlignment="1">
      <alignment horizontal="left" wrapText="1"/>
    </xf>
    <xf numFmtId="49" fontId="9" fillId="0" borderId="15" xfId="83" applyNumberFormat="1" applyFont="1" applyFill="1" applyBorder="1" applyAlignment="1">
      <alignment horizontal="left"/>
    </xf>
    <xf numFmtId="49" fontId="9" fillId="0" borderId="13" xfId="83" applyNumberFormat="1" applyFont="1" applyFill="1" applyBorder="1" applyAlignment="1">
      <alignment horizontal="right"/>
    </xf>
    <xf numFmtId="49" fontId="9" fillId="0" borderId="13" xfId="83" applyNumberFormat="1" applyFont="1" applyFill="1" applyBorder="1" applyAlignment="1">
      <alignment horizontal="left"/>
    </xf>
    <xf numFmtId="49" fontId="9" fillId="0" borderId="12" xfId="79" applyNumberFormat="1" applyFont="1" applyFill="1" applyBorder="1" applyAlignment="1">
      <alignment horizontal="left" wrapText="1"/>
    </xf>
    <xf numFmtId="0" fontId="1" fillId="0" borderId="0" xfId="82" applyFont="1" applyFill="1" applyBorder="1" applyAlignment="1">
      <alignment horizontal="left" wrapText="1"/>
    </xf>
    <xf numFmtId="1" fontId="1" fillId="27" borderId="0" xfId="82" applyNumberFormat="1" applyFont="1" applyFill="1" applyBorder="1" applyAlignment="1">
      <alignment horizontal="right" wrapText="1"/>
    </xf>
    <xf numFmtId="49" fontId="7" fillId="0" borderId="19" xfId="83" applyNumberFormat="1" applyFont="1" applyFill="1" applyBorder="1" applyAlignment="1">
      <alignment horizontal="left"/>
    </xf>
    <xf numFmtId="49" fontId="7" fillId="0" borderId="19" xfId="83" applyNumberFormat="1" applyFont="1" applyFill="1" applyBorder="1" applyAlignment="1">
      <alignment horizontal="right"/>
    </xf>
    <xf numFmtId="49" fontId="7" fillId="0" borderId="19" xfId="83" applyNumberFormat="1" applyFont="1" applyFill="1" applyBorder="1" applyAlignment="1">
      <alignment horizontal="left"/>
    </xf>
    <xf numFmtId="49" fontId="7" fillId="0" borderId="18" xfId="79" applyNumberFormat="1" applyFont="1" applyFill="1" applyBorder="1" applyAlignment="1">
      <alignment horizontal="left" wrapText="1"/>
    </xf>
    <xf numFmtId="49" fontId="36" fillId="0" borderId="0" xfId="79" applyNumberFormat="1" applyFont="1" applyFill="1" applyAlignment="1">
      <alignment horizontal="left"/>
    </xf>
    <xf numFmtId="49" fontId="31" fillId="0" borderId="0" xfId="82" applyNumberFormat="1" applyFont="1" applyFill="1" applyBorder="1" applyAlignment="1">
      <alignment horizontal="left"/>
    </xf>
    <xf numFmtId="0" fontId="1" fillId="0" borderId="0" xfId="79" applyAlignment="1">
      <alignment wrapText="1"/>
    </xf>
    <xf numFmtId="0" fontId="9" fillId="0" borderId="0" xfId="83" applyNumberFormat="1" applyFont="1" applyFill="1" applyAlignment="1">
      <alignment horizontal="left" wrapText="1"/>
    </xf>
    <xf numFmtId="193" fontId="1" fillId="0" borderId="17" xfId="61" applyNumberFormat="1" applyFont="1" applyFill="1" applyBorder="1" applyAlignment="1">
      <alignment horizontal="right"/>
    </xf>
    <xf numFmtId="193" fontId="1" fillId="27" borderId="17" xfId="61" applyNumberFormat="1" applyFont="1" applyFill="1" applyBorder="1" applyAlignment="1">
      <alignment horizontal="right"/>
    </xf>
    <xf numFmtId="49" fontId="1" fillId="0" borderId="17" xfId="82" applyNumberFormat="1" applyFont="1" applyFill="1" applyBorder="1" applyAlignment="1">
      <alignment horizontal="left" wrapText="1"/>
    </xf>
    <xf numFmtId="49" fontId="9" fillId="0" borderId="0" xfId="86" applyNumberFormat="1" applyFont="1" applyFill="1" applyBorder="1" applyAlignment="1">
      <alignment horizontal="right" wrapText="1"/>
    </xf>
    <xf numFmtId="0" fontId="13" fillId="0" borderId="0" xfId="83" applyNumberFormat="1" applyFont="1" applyFill="1" applyAlignment="1"/>
    <xf numFmtId="193" fontId="9" fillId="0" borderId="17" xfId="61" applyNumberFormat="1" applyFont="1" applyFill="1" applyBorder="1" applyAlignment="1"/>
    <xf numFmtId="49" fontId="9" fillId="0" borderId="17" xfId="85" applyNumberFormat="1" applyFont="1" applyFill="1" applyBorder="1" applyAlignment="1">
      <alignment horizontal="left" wrapText="1"/>
    </xf>
    <xf numFmtId="1" fontId="9" fillId="0" borderId="0" xfId="82" applyNumberFormat="1" applyFont="1" applyFill="1" applyBorder="1" applyAlignment="1">
      <alignment horizontal="right" wrapText="1"/>
    </xf>
    <xf numFmtId="0" fontId="9" fillId="0" borderId="0" xfId="82" applyNumberFormat="1" applyFont="1" applyFill="1" applyBorder="1" applyAlignment="1">
      <alignment horizontal="right" wrapText="1"/>
    </xf>
    <xf numFmtId="1" fontId="9" fillId="0" borderId="11" xfId="82" applyNumberFormat="1" applyFont="1" applyFill="1" applyBorder="1" applyAlignment="1">
      <alignment horizontal="right" wrapText="1"/>
    </xf>
    <xf numFmtId="0" fontId="9" fillId="0" borderId="11" xfId="82" applyNumberFormat="1" applyFont="1" applyFill="1" applyBorder="1" applyAlignment="1">
      <alignment horizontal="right" wrapText="1"/>
    </xf>
    <xf numFmtId="0" fontId="9" fillId="0" borderId="19" xfId="79" applyNumberFormat="1" applyFont="1" applyBorder="1" applyAlignment="1">
      <alignment horizontal="left" wrapText="1"/>
    </xf>
    <xf numFmtId="0" fontId="9" fillId="0" borderId="19" xfId="79" applyNumberFormat="1" applyFont="1" applyFill="1" applyBorder="1" applyAlignment="1">
      <alignment horizontal="left" wrapText="1"/>
    </xf>
    <xf numFmtId="49" fontId="13" fillId="0" borderId="19" xfId="83" applyNumberFormat="1" applyFont="1" applyFill="1" applyBorder="1" applyAlignment="1">
      <alignment horizontal="left" wrapText="1"/>
    </xf>
    <xf numFmtId="0" fontId="9" fillId="0" borderId="19" xfId="83" applyNumberFormat="1" applyFont="1" applyFill="1" applyBorder="1" applyAlignment="1">
      <alignment horizontal="left" vertical="top" wrapText="1"/>
    </xf>
    <xf numFmtId="49" fontId="56" fillId="0" borderId="19" xfId="86" applyNumberFormat="1" applyFont="1" applyFill="1" applyBorder="1" applyAlignment="1">
      <alignment horizontal="right" wrapText="1"/>
    </xf>
    <xf numFmtId="0" fontId="9" fillId="0" borderId="18" xfId="79" applyFont="1" applyBorder="1" applyAlignment="1">
      <alignment horizontal="center" wrapText="1"/>
    </xf>
    <xf numFmtId="49" fontId="56" fillId="0" borderId="18" xfId="86" applyNumberFormat="1" applyFont="1" applyFill="1" applyBorder="1" applyAlignment="1">
      <alignment horizontal="right" wrapText="1"/>
    </xf>
    <xf numFmtId="0" fontId="9" fillId="0" borderId="0" xfId="79" applyFont="1" applyAlignment="1">
      <alignment horizontal="right" wrapText="1"/>
    </xf>
    <xf numFmtId="49" fontId="56" fillId="0" borderId="0" xfId="86" applyNumberFormat="1" applyFont="1" applyFill="1" applyBorder="1" applyAlignment="1">
      <alignment horizontal="right" wrapText="1"/>
    </xf>
    <xf numFmtId="49" fontId="7" fillId="0" borderId="0" xfId="83" applyNumberFormat="1" applyFont="1" applyFill="1" applyBorder="1" applyAlignment="1">
      <alignment horizontal="left" wrapText="1"/>
    </xf>
    <xf numFmtId="0" fontId="13" fillId="0" borderId="0" xfId="83" applyNumberFormat="1" applyFont="1" applyFill="1" applyAlignment="1">
      <alignment horizontal="left"/>
    </xf>
    <xf numFmtId="202" fontId="1" fillId="0" borderId="17" xfId="83" applyNumberFormat="1" applyFont="1" applyFill="1" applyBorder="1" applyAlignment="1"/>
    <xf numFmtId="202" fontId="1" fillId="27" borderId="17" xfId="83" applyNumberFormat="1" applyFont="1" applyFill="1" applyBorder="1" applyAlignment="1"/>
    <xf numFmtId="49" fontId="1" fillId="0" borderId="17" xfId="83" applyNumberFormat="1" applyFont="1" applyFill="1" applyBorder="1" applyAlignment="1">
      <alignment horizontal="left" wrapText="1"/>
    </xf>
    <xf numFmtId="0" fontId="9" fillId="0" borderId="0" xfId="83" applyFont="1" applyFill="1" applyBorder="1" applyAlignment="1"/>
    <xf numFmtId="202" fontId="1" fillId="0" borderId="0" xfId="83" applyNumberFormat="1" applyFont="1" applyFill="1" applyBorder="1" applyAlignment="1"/>
    <xf numFmtId="202" fontId="1" fillId="27" borderId="0" xfId="83" applyNumberFormat="1" applyFont="1" applyFill="1" applyBorder="1" applyAlignment="1"/>
    <xf numFmtId="49" fontId="7" fillId="0" borderId="18" xfId="83" applyNumberFormat="1" applyFont="1" applyFill="1" applyBorder="1" applyAlignment="1">
      <alignment horizontal="right" wrapText="1"/>
    </xf>
    <xf numFmtId="49" fontId="7" fillId="0" borderId="18" xfId="83" applyNumberFormat="1" applyFont="1" applyFill="1" applyBorder="1" applyAlignment="1">
      <alignment horizontal="left" wrapText="1"/>
    </xf>
    <xf numFmtId="49" fontId="36" fillId="0" borderId="0" xfId="79" applyNumberFormat="1" applyFont="1" applyFill="1" applyBorder="1" applyAlignment="1">
      <alignment horizontal="left" wrapText="1"/>
    </xf>
    <xf numFmtId="49" fontId="31" fillId="0" borderId="0" xfId="83" applyNumberFormat="1" applyFont="1" applyFill="1" applyBorder="1" applyAlignment="1">
      <alignment horizontal="left" wrapText="1"/>
    </xf>
    <xf numFmtId="0" fontId="9" fillId="0" borderId="0" xfId="83" applyNumberFormat="1" applyFont="1" applyFill="1" applyBorder="1" applyAlignment="1"/>
    <xf numFmtId="0" fontId="1" fillId="0" borderId="0" xfId="86" applyFont="1" applyFill="1" applyBorder="1" applyAlignment="1">
      <alignment horizontal="right" wrapText="1"/>
    </xf>
    <xf numFmtId="193" fontId="9" fillId="0" borderId="0" xfId="54" applyNumberFormat="1" applyFont="1" applyFill="1" applyBorder="1" applyAlignment="1">
      <alignment horizontal="right"/>
    </xf>
    <xf numFmtId="49" fontId="9" fillId="0" borderId="0" xfId="83" applyNumberFormat="1" applyFont="1" applyFill="1" applyBorder="1" applyAlignment="1">
      <alignment horizontal="left" wrapText="1"/>
    </xf>
    <xf numFmtId="202" fontId="1" fillId="0" borderId="17" xfId="83" applyNumberFormat="1" applyFont="1" applyFill="1" applyBorder="1" applyAlignment="1">
      <alignment horizontal="right"/>
    </xf>
    <xf numFmtId="202" fontId="1" fillId="27" borderId="17" xfId="83" applyNumberFormat="1" applyFont="1" applyFill="1" applyBorder="1" applyAlignment="1">
      <alignment horizontal="right"/>
    </xf>
    <xf numFmtId="49" fontId="1" fillId="0" borderId="17" xfId="83" applyNumberFormat="1" applyFont="1" applyFill="1" applyBorder="1" applyAlignment="1">
      <alignment wrapText="1"/>
    </xf>
    <xf numFmtId="202" fontId="1" fillId="0" borderId="0" xfId="83" applyNumberFormat="1" applyFont="1" applyFill="1" applyBorder="1" applyAlignment="1">
      <alignment horizontal="right"/>
    </xf>
    <xf numFmtId="202" fontId="1" fillId="27" borderId="0" xfId="83" applyNumberFormat="1" applyFont="1" applyFill="1" applyBorder="1" applyAlignment="1">
      <alignment horizontal="right"/>
    </xf>
    <xf numFmtId="49" fontId="1" fillId="0" borderId="0" xfId="83" applyNumberFormat="1" applyFont="1" applyFill="1" applyBorder="1" applyAlignment="1">
      <alignment wrapText="1"/>
    </xf>
    <xf numFmtId="49" fontId="1" fillId="0" borderId="11" xfId="83" applyNumberFormat="1" applyFont="1" applyFill="1" applyBorder="1" applyAlignment="1">
      <alignment wrapText="1"/>
    </xf>
    <xf numFmtId="49" fontId="7" fillId="0" borderId="19" xfId="79" applyNumberFormat="1" applyFont="1" applyFill="1" applyBorder="1" applyAlignment="1">
      <alignment horizontal="left" wrapText="1"/>
    </xf>
    <xf numFmtId="49" fontId="7" fillId="0" borderId="19" xfId="83" applyNumberFormat="1" applyFont="1" applyFill="1" applyBorder="1" applyAlignment="1">
      <alignment horizontal="left" wrapText="1"/>
    </xf>
    <xf numFmtId="49" fontId="7" fillId="0" borderId="16" xfId="83" applyNumberFormat="1" applyFont="1" applyFill="1" applyBorder="1" applyAlignment="1">
      <alignment horizontal="right" wrapText="1"/>
    </xf>
    <xf numFmtId="49" fontId="1" fillId="0" borderId="16" xfId="83" applyNumberFormat="1" applyFont="1" applyFill="1" applyBorder="1" applyAlignment="1">
      <alignment horizontal="left" wrapText="1"/>
    </xf>
    <xf numFmtId="0" fontId="13" fillId="0" borderId="0" xfId="83" applyNumberFormat="1" applyFont="1" applyFill="1" applyAlignment="1"/>
    <xf numFmtId="198" fontId="1" fillId="0" borderId="17" xfId="83" applyNumberFormat="1" applyFont="1" applyFill="1" applyBorder="1" applyAlignment="1">
      <alignment horizontal="right"/>
    </xf>
    <xf numFmtId="198" fontId="1" fillId="27" borderId="17" xfId="83" applyNumberFormat="1" applyFont="1" applyFill="1" applyBorder="1" applyAlignment="1">
      <alignment horizontal="right"/>
    </xf>
    <xf numFmtId="198" fontId="1" fillId="0" borderId="0" xfId="83" applyNumberFormat="1" applyFont="1" applyFill="1" applyBorder="1" applyAlignment="1">
      <alignment horizontal="right"/>
    </xf>
    <xf numFmtId="198" fontId="1" fillId="27" borderId="0" xfId="83" applyNumberFormat="1" applyFont="1" applyFill="1" applyBorder="1" applyAlignment="1">
      <alignment horizontal="right"/>
    </xf>
    <xf numFmtId="49" fontId="1" fillId="0" borderId="19" xfId="83" applyNumberFormat="1" applyFont="1" applyFill="1" applyBorder="1" applyAlignment="1">
      <alignment horizontal="left" wrapText="1"/>
    </xf>
    <xf numFmtId="49" fontId="1" fillId="0" borderId="18" xfId="83" applyNumberFormat="1" applyFont="1" applyFill="1" applyBorder="1" applyAlignment="1">
      <alignment horizontal="left" wrapText="1"/>
    </xf>
    <xf numFmtId="0" fontId="7" fillId="30" borderId="0" xfId="79" applyNumberFormat="1" applyFont="1" applyFill="1"/>
    <xf numFmtId="0" fontId="9" fillId="0" borderId="0" xfId="0" applyFont="1"/>
    <xf numFmtId="0" fontId="1" fillId="0" borderId="0" xfId="52" applyFont="1" applyAlignment="1">
      <alignment horizontal="right"/>
    </xf>
  </cellXfs>
  <cellStyles count="9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3"/>
    <cellStyle name="Komma" xfId="54" builtinId="3"/>
    <cellStyle name="Komma 2" xfId="55"/>
    <cellStyle name="Link" xfId="52" builtinId="8"/>
    <cellStyle name="Linked Cell" xfId="56"/>
    <cellStyle name="Neutral 2" xfId="57"/>
    <cellStyle name="Normal 14" xfId="58"/>
    <cellStyle name="Note" xfId="59"/>
    <cellStyle name="Output" xfId="60"/>
    <cellStyle name="Prozent" xfId="61" builtinId="5"/>
    <cellStyle name="Prozent 2" xfId="62"/>
    <cellStyle name="Standard" xfId="0" builtinId="0"/>
    <cellStyle name="Standard 10" xfId="63"/>
    <cellStyle name="Standard 11" xfId="64"/>
    <cellStyle name="Standard 2" xfId="65"/>
    <cellStyle name="Standard 2 2" xfId="66"/>
    <cellStyle name="Standard 2 3" xfId="67"/>
    <cellStyle name="Standard 2 4" xfId="68"/>
    <cellStyle name="Standard 2 5" xfId="69"/>
    <cellStyle name="Standard 3" xfId="70"/>
    <cellStyle name="Standard 3 2" xfId="71"/>
    <cellStyle name="Standard 3 3" xfId="72"/>
    <cellStyle name="Standard 4" xfId="73"/>
    <cellStyle name="Standard 5" xfId="74"/>
    <cellStyle name="Standard 6" xfId="75"/>
    <cellStyle name="Standard 6 2" xfId="76"/>
    <cellStyle name="Standard 6 3" xfId="77"/>
    <cellStyle name="Standard 7" xfId="78"/>
    <cellStyle name="Standard 8" xfId="79"/>
    <cellStyle name="Standard 8 2" xfId="80"/>
    <cellStyle name="Standard 9" xfId="81"/>
    <cellStyle name="Standard_T1 Versicherte und Finanzen OKP Endversion" xfId="82"/>
    <cellStyle name="Standard_T3 PVerb Endversion" xfId="83"/>
    <cellStyle name="Standard_T5 Spitäler Endversion2" xfId="84"/>
    <cellStyle name="Standard_T6 Krankengeld Endversion" xfId="85"/>
    <cellStyle name="Standard_Tabellen 4.7_Freiwillige Vers." xfId="86"/>
    <cellStyle name="Title" xfId="87"/>
    <cellStyle name="Total" xfId="88"/>
    <cellStyle name="Warning Text" xfId="89"/>
    <cellStyle name="xxx" xfId="9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9E9E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itel!Druckbereich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itel!Druckbereich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itel!Druckbereich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itel!Druckbereich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itel!Druckbereich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itel!Druckbereich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itel!Druckbereich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itel!Druckbereich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itel!Druckbereich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itel!Druckbereich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itel!Druckbereich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itel!Druckbereich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itel!Druckbereich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itel!Druckbereich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2114550</xdr:colOff>
      <xdr:row>1</xdr:row>
      <xdr:rowOff>95250</xdr:rowOff>
    </xdr:from>
    <xdr:to>
      <xdr:col>5</xdr:col>
      <xdr:colOff>2343150</xdr:colOff>
      <xdr:row>1</xdr:row>
      <xdr:rowOff>295275</xdr:rowOff>
    </xdr:to>
    <xdr:pic>
      <xdr:nvPicPr>
        <xdr:cNvPr id="58394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BF739F-AD00-4EA0-AB86-988D5FDF5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352425"/>
          <a:ext cx="228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619125</xdr:colOff>
      <xdr:row>0</xdr:row>
      <xdr:rowOff>95250</xdr:rowOff>
    </xdr:from>
    <xdr:ext cx="238125" cy="209550"/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323E6B-2E49-4205-9768-2FD4E9A70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5125" y="952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752475</xdr:colOff>
      <xdr:row>0</xdr:row>
      <xdr:rowOff>123825</xdr:rowOff>
    </xdr:from>
    <xdr:ext cx="238125" cy="209550"/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3CF77E-A47E-46B0-B708-E49E595E2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8475" y="1238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638175</xdr:colOff>
      <xdr:row>0</xdr:row>
      <xdr:rowOff>161925</xdr:rowOff>
    </xdr:from>
    <xdr:ext cx="238125" cy="209550"/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56B10B-9458-4CBB-830F-5D122341A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4175" y="1619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847725</xdr:colOff>
      <xdr:row>0</xdr:row>
      <xdr:rowOff>161925</xdr:rowOff>
    </xdr:from>
    <xdr:ext cx="238125" cy="202746"/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B9214D-8A6F-4AF2-AECB-8CC4A927C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161925"/>
          <a:ext cx="238125" cy="2027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942975</xdr:colOff>
      <xdr:row>0</xdr:row>
      <xdr:rowOff>295275</xdr:rowOff>
    </xdr:from>
    <xdr:ext cx="238125" cy="205468"/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0A6076-4A8E-4321-A47E-05D17F316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90500"/>
          <a:ext cx="238125" cy="205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533400</xdr:colOff>
      <xdr:row>0</xdr:row>
      <xdr:rowOff>285750</xdr:rowOff>
    </xdr:from>
    <xdr:to>
      <xdr:col>10</xdr:col>
      <xdr:colOff>752475</xdr:colOff>
      <xdr:row>1</xdr:row>
      <xdr:rowOff>9525</xdr:rowOff>
    </xdr:to>
    <xdr:pic>
      <xdr:nvPicPr>
        <xdr:cNvPr id="59417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26AEED-C03A-47A3-B240-D7614AE25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8575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790575</xdr:colOff>
      <xdr:row>0</xdr:row>
      <xdr:rowOff>76200</xdr:rowOff>
    </xdr:from>
    <xdr:to>
      <xdr:col>7</xdr:col>
      <xdr:colOff>1009650</xdr:colOff>
      <xdr:row>1</xdr:row>
      <xdr:rowOff>47625</xdr:rowOff>
    </xdr:to>
    <xdr:pic>
      <xdr:nvPicPr>
        <xdr:cNvPr id="60441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3D10AE-5AEF-4680-87D6-667EDBEA0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7620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657225</xdr:colOff>
      <xdr:row>0</xdr:row>
      <xdr:rowOff>209550</xdr:rowOff>
    </xdr:from>
    <xdr:to>
      <xdr:col>6</xdr:col>
      <xdr:colOff>885825</xdr:colOff>
      <xdr:row>1</xdr:row>
      <xdr:rowOff>171450</xdr:rowOff>
    </xdr:to>
    <xdr:pic>
      <xdr:nvPicPr>
        <xdr:cNvPr id="61465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8DB6D1-AC06-4B37-A645-A3AA31A18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209550"/>
          <a:ext cx="228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314325</xdr:colOff>
      <xdr:row>0</xdr:row>
      <xdr:rowOff>114300</xdr:rowOff>
    </xdr:from>
    <xdr:to>
      <xdr:col>10</xdr:col>
      <xdr:colOff>542925</xdr:colOff>
      <xdr:row>0</xdr:row>
      <xdr:rowOff>314325</xdr:rowOff>
    </xdr:to>
    <xdr:pic>
      <xdr:nvPicPr>
        <xdr:cNvPr id="62487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51FB15-5B07-457B-B310-98F8B8B37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0" y="114300"/>
          <a:ext cx="228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714375</xdr:colOff>
      <xdr:row>0</xdr:row>
      <xdr:rowOff>28575</xdr:rowOff>
    </xdr:from>
    <xdr:ext cx="233083" cy="214593"/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99C86E-79AC-41F2-8AE1-417260ECE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8375" y="28575"/>
          <a:ext cx="233083" cy="214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619125</xdr:colOff>
      <xdr:row>0</xdr:row>
      <xdr:rowOff>114300</xdr:rowOff>
    </xdr:from>
    <xdr:ext cx="238125" cy="214593"/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70B711-7537-4448-BA09-2E69858EF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114300"/>
          <a:ext cx="238125" cy="214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638175</xdr:colOff>
      <xdr:row>0</xdr:row>
      <xdr:rowOff>95250</xdr:rowOff>
    </xdr:from>
    <xdr:ext cx="238125" cy="209550"/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2B1C8A-E4E4-40BA-8929-CA0B9196B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952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914400</xdr:colOff>
      <xdr:row>0</xdr:row>
      <xdr:rowOff>142875</xdr:rowOff>
    </xdr:from>
    <xdr:ext cx="238125" cy="209550"/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A7B7DE-DEB6-4DA1-9BE8-B2DB61132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1428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>
    <tabColor theme="2"/>
  </sheetPr>
  <dimension ref="A1:G22"/>
  <sheetViews>
    <sheetView tabSelected="1" zoomScale="70" zoomScaleNormal="70" workbookViewId="0">
      <selection activeCell="J36" sqref="J36"/>
    </sheetView>
  </sheetViews>
  <sheetFormatPr baseColWidth="10" defaultColWidth="10.88671875" defaultRowHeight="14.25"/>
  <cols>
    <col min="1" max="1" width="84.77734375" style="24" customWidth="1"/>
    <col min="2" max="2" width="14.88671875" style="25" customWidth="1"/>
    <col min="3" max="16384" width="10.88671875" style="24"/>
  </cols>
  <sheetData>
    <row r="1" spans="1:7" ht="18">
      <c r="A1" s="28" t="s">
        <v>29</v>
      </c>
      <c r="B1" s="90">
        <v>2020</v>
      </c>
      <c r="C1" s="22"/>
      <c r="D1" s="22"/>
      <c r="E1" s="22"/>
      <c r="F1" s="22"/>
      <c r="G1" s="23"/>
    </row>
    <row r="2" spans="1:7" ht="18">
      <c r="A2" s="28"/>
      <c r="B2" s="23"/>
      <c r="C2" s="22"/>
      <c r="D2" s="22"/>
      <c r="E2" s="22"/>
      <c r="F2" s="22"/>
      <c r="G2" s="23"/>
    </row>
    <row r="3" spans="1:7" ht="19.149999999999999" customHeight="1">
      <c r="A3" s="91" t="s">
        <v>61</v>
      </c>
      <c r="B3" s="92" t="s">
        <v>60</v>
      </c>
    </row>
    <row r="4" spans="1:7" ht="19.149999999999999" customHeight="1">
      <c r="A4" s="93" t="s">
        <v>48</v>
      </c>
      <c r="B4" s="94"/>
    </row>
    <row r="5" spans="1:7" ht="19.149999999999999" customHeight="1">
      <c r="A5" s="16" t="str">
        <f>Tab_6_1!A1</f>
        <v>Anzahl Bezüger nach Altersgruppe und Geschlecht 2020</v>
      </c>
      <c r="B5" s="95" t="s">
        <v>53</v>
      </c>
    </row>
    <row r="6" spans="1:7" ht="19.149999999999999" customHeight="1">
      <c r="A6" s="16" t="str">
        <f>Tab_6_2!A1</f>
        <v>Anzahl Bezüger nach Zivilstand und Einkommen 2020</v>
      </c>
      <c r="B6" s="95" t="s">
        <v>54</v>
      </c>
    </row>
    <row r="7" spans="1:7" ht="19.149999999999999" customHeight="1">
      <c r="A7" s="16" t="str">
        <f>Tab_6_3!A1</f>
        <v>Total ausbezahlte Pämienverbilligung nach Altersgruppe und Geschlecht 2020</v>
      </c>
      <c r="B7" s="95" t="s">
        <v>55</v>
      </c>
    </row>
    <row r="8" spans="1:7" ht="19.149999999999999" customHeight="1">
      <c r="A8" s="16" t="str">
        <f>Tab_6_3!A12</f>
        <v>Beiträge an Prämien nach Altersgruppe und Geschlecht 2020</v>
      </c>
      <c r="B8" s="95" t="s">
        <v>56</v>
      </c>
    </row>
    <row r="9" spans="1:7" ht="19.149999999999999" customHeight="1">
      <c r="A9" s="16" t="str">
        <f>Tab_6_3!A23</f>
        <v>Beiträge an Kostenbeteiligung nach Altersgruppe und Geschlecht 2020</v>
      </c>
      <c r="B9" s="95" t="s">
        <v>57</v>
      </c>
    </row>
    <row r="10" spans="1:7" ht="19.149999999999999" customHeight="1">
      <c r="A10" s="16" t="str">
        <f>Tab_6_4!A1</f>
        <v>Total ausbezahlte Prämienverbilligung nach Altersgruppe, Zivilstand und Geschlecht 2020</v>
      </c>
      <c r="B10" s="95" t="s">
        <v>58</v>
      </c>
    </row>
    <row r="11" spans="1:7" ht="19.149999999999999" customHeight="1">
      <c r="A11" s="16" t="str">
        <f>Tab_6_5!A1</f>
        <v>Prämienverbilligung, Art des Beitrages, Anzahl Bezüger und Bezügerquote nach Wohnort 2020</v>
      </c>
      <c r="B11" s="95" t="s">
        <v>59</v>
      </c>
    </row>
    <row r="12" spans="1:7" ht="19.149999999999999" customHeight="1">
      <c r="A12" s="16"/>
      <c r="B12" s="94"/>
    </row>
    <row r="13" spans="1:7" s="318" customFormat="1" ht="15.75">
      <c r="A13" s="317" t="s">
        <v>95</v>
      </c>
      <c r="B13" s="16"/>
    </row>
    <row r="14" spans="1:7" s="318" customFormat="1" ht="15">
      <c r="A14" s="96" t="str">
        <f>Tab_13_1!$A$1</f>
        <v>Anzahl Bezüger nach Altersgruppe und Geschlecht seit 2011</v>
      </c>
      <c r="B14" s="319" t="s">
        <v>144</v>
      </c>
    </row>
    <row r="15" spans="1:7" s="318" customFormat="1" ht="15">
      <c r="A15" s="96" t="str">
        <f>Tab_13_2!$A$1</f>
        <v>Ausbezahlte Prämienverbilligungen nach Altersgruppe und Geschlecht seit 2011</v>
      </c>
      <c r="B15" s="319" t="s">
        <v>145</v>
      </c>
    </row>
    <row r="16" spans="1:7" s="318" customFormat="1" ht="15">
      <c r="A16" s="96" t="str">
        <f>Tab_13_3!$A$1</f>
        <v>Ausbezahlte Prämienverbilligung pro Bezüger nach Altersgruppe und Geschlecht seit 2011</v>
      </c>
      <c r="B16" s="319" t="s">
        <v>146</v>
      </c>
    </row>
    <row r="17" spans="1:2" s="318" customFormat="1" ht="15">
      <c r="A17" s="96" t="str">
        <f>Tab_13_4!A1</f>
        <v>Anzahl Bezüger und ausbezahlte Prämienverbilligung nach Zivilstand seit 2011</v>
      </c>
      <c r="B17" s="319" t="s">
        <v>147</v>
      </c>
    </row>
    <row r="18" spans="1:2" s="318" customFormat="1" ht="15">
      <c r="A18" s="96" t="str">
        <f>Tab_13_5_1!A1</f>
        <v>Anzahl Bezüger nach Wohnort seit 2011 - Total</v>
      </c>
      <c r="B18" s="319" t="s">
        <v>148</v>
      </c>
    </row>
    <row r="19" spans="1:2" s="318" customFormat="1" ht="15">
      <c r="A19" s="96" t="str">
        <f>Tab_13_5_2!A1</f>
        <v>Anzahl Bezüger nach Wohnort seit 2011 - Frauen</v>
      </c>
      <c r="B19" s="319" t="s">
        <v>149</v>
      </c>
    </row>
    <row r="20" spans="1:2" s="318" customFormat="1" ht="15">
      <c r="A20" s="97" t="str">
        <f>Tab_13_5_3!A1</f>
        <v>Anzahl Bezüger nach Wohnort seit 2011 - Männer</v>
      </c>
      <c r="B20" s="319" t="s">
        <v>150</v>
      </c>
    </row>
    <row r="21" spans="1:2" s="318" customFormat="1" ht="15">
      <c r="A21" s="96" t="str">
        <f>Tab_13_6!A1</f>
        <v>Ausbezahlte Beiträge an Prämienverbilligung nach Wohnort seit 2011</v>
      </c>
      <c r="B21" s="319" t="s">
        <v>151</v>
      </c>
    </row>
    <row r="22" spans="1:2" s="318" customFormat="1" ht="15">
      <c r="A22" s="97" t="str">
        <f>Tab_13_7!A1:N1</f>
        <v>Bezügerquote nach Wohnort seit 2011</v>
      </c>
      <c r="B22" s="319" t="s">
        <v>152</v>
      </c>
    </row>
  </sheetData>
  <hyperlinks>
    <hyperlink ref="B5" location="Tab_6_1!A1" display="Tab_6_1"/>
    <hyperlink ref="B6" location="Tab_6_2!A1" display="Tab_6_2"/>
    <hyperlink ref="B7" location="Tab_6_3!A1" display="Tab_6_3_1"/>
    <hyperlink ref="B10" location="Tab_6_4!A1" display="Tab_6_4_1"/>
    <hyperlink ref="B11" location="Tab_6_5!A1" display="Tab_6_5"/>
    <hyperlink ref="B8" location="Tab_6_3!A1" display="Tab_6_3_2"/>
    <hyperlink ref="B9" location="Tab_6_3!A1" display="Tab_6_3_3"/>
    <hyperlink ref="B14" location="Tab_13_1!A1" display="Tab_13_1"/>
    <hyperlink ref="B15:B17" location="Tab_11_3!A1" display="Tab_11_3"/>
    <hyperlink ref="B22" location="Tab_13_10!A1" display="Tab_13_10"/>
    <hyperlink ref="B15" location="Tab_13_2!A1" display="Tab_13_2"/>
    <hyperlink ref="B16" location="Tab_13_3!A1" display="Tab_13_3"/>
    <hyperlink ref="B17" location="Tab_13_4!A1" display="Tab_13_4"/>
    <hyperlink ref="B18" location="Tab_13_8_1!A1" display="Tab_13_8_1"/>
    <hyperlink ref="B19" location="Tab_13_8_2!A1" display="Tab_13_8_2"/>
    <hyperlink ref="B20" location="Tab_13_8_3!A1" display="Tab_13_8_3"/>
    <hyperlink ref="B21" location="Tab_13_9!Druckbereich" display="Tab_13_10"/>
  </hyperlinks>
  <pageMargins left="0.7" right="0.7" top="0.78740157499999996" bottom="0.78740157499999996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29"/>
  <sheetViews>
    <sheetView zoomScale="85" zoomScaleNormal="85" workbookViewId="0">
      <selection activeCell="A26" sqref="A26"/>
    </sheetView>
  </sheetViews>
  <sheetFormatPr baseColWidth="10" defaultColWidth="8.88671875" defaultRowHeight="12.75"/>
  <cols>
    <col min="1" max="1" width="19.109375" style="205" customWidth="1"/>
    <col min="2" max="5" width="8.21875" style="204" customWidth="1"/>
    <col min="6" max="12" width="8.21875" style="203" customWidth="1"/>
    <col min="13" max="13" width="10.77734375" style="203" customWidth="1"/>
    <col min="14" max="16384" width="8.88671875" style="203"/>
  </cols>
  <sheetData>
    <row r="1" spans="1:13" s="215" customFormat="1" ht="17.45" customHeight="1">
      <c r="A1" s="246" t="s">
        <v>112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</row>
    <row r="2" spans="1:13" s="215" customFormat="1" ht="15.75" thickBot="1">
      <c r="A2" s="244" t="s">
        <v>111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</row>
    <row r="3" spans="1:13" s="215" customFormat="1" ht="15.75">
      <c r="A3" s="243"/>
      <c r="B3" s="242" t="s">
        <v>102</v>
      </c>
      <c r="C3" s="241"/>
      <c r="D3" s="241"/>
      <c r="E3" s="240" t="s">
        <v>110</v>
      </c>
      <c r="F3" s="239"/>
      <c r="G3" s="239"/>
      <c r="H3" s="240" t="s">
        <v>109</v>
      </c>
      <c r="I3" s="239"/>
      <c r="J3" s="239"/>
      <c r="K3" s="239" t="s">
        <v>39</v>
      </c>
      <c r="L3" s="239"/>
      <c r="M3" s="239"/>
    </row>
    <row r="4" spans="1:13" s="215" customFormat="1" ht="15.75">
      <c r="A4" s="238"/>
      <c r="B4" s="237" t="s">
        <v>5</v>
      </c>
      <c r="C4" s="237" t="s">
        <v>4</v>
      </c>
      <c r="D4" s="237" t="s">
        <v>3</v>
      </c>
      <c r="E4" s="237" t="s">
        <v>5</v>
      </c>
      <c r="F4" s="237" t="s">
        <v>4</v>
      </c>
      <c r="G4" s="237" t="s">
        <v>3</v>
      </c>
      <c r="H4" s="237" t="s">
        <v>5</v>
      </c>
      <c r="I4" s="237" t="s">
        <v>4</v>
      </c>
      <c r="J4" s="237" t="s">
        <v>3</v>
      </c>
      <c r="K4" s="237" t="s">
        <v>5</v>
      </c>
      <c r="L4" s="237" t="s">
        <v>4</v>
      </c>
      <c r="M4" s="237" t="s">
        <v>3</v>
      </c>
    </row>
    <row r="5" spans="1:13" s="215" customFormat="1" ht="15" hidden="1">
      <c r="A5" s="232">
        <v>2005</v>
      </c>
      <c r="B5" s="236">
        <v>3816</v>
      </c>
      <c r="C5" s="236">
        <v>2400</v>
      </c>
      <c r="D5" s="236">
        <v>1416</v>
      </c>
      <c r="E5" s="236">
        <v>310</v>
      </c>
      <c r="F5" s="236">
        <v>176</v>
      </c>
      <c r="G5" s="236">
        <v>134</v>
      </c>
      <c r="H5" s="236">
        <v>1687</v>
      </c>
      <c r="I5" s="236">
        <v>1039</v>
      </c>
      <c r="J5" s="236">
        <v>648</v>
      </c>
      <c r="K5" s="236">
        <v>1819</v>
      </c>
      <c r="L5" s="236">
        <v>1185</v>
      </c>
      <c r="M5" s="236">
        <v>634</v>
      </c>
    </row>
    <row r="6" spans="1:13" s="215" customFormat="1" ht="15" hidden="1">
      <c r="A6" s="232">
        <v>2006</v>
      </c>
      <c r="B6" s="236">
        <v>3971</v>
      </c>
      <c r="C6" s="236">
        <v>2489</v>
      </c>
      <c r="D6" s="236">
        <v>1482</v>
      </c>
      <c r="E6" s="236">
        <v>353</v>
      </c>
      <c r="F6" s="236">
        <v>189</v>
      </c>
      <c r="G6" s="236">
        <v>164</v>
      </c>
      <c r="H6" s="236">
        <v>1804</v>
      </c>
      <c r="I6" s="236">
        <v>1120</v>
      </c>
      <c r="J6" s="236">
        <v>684</v>
      </c>
      <c r="K6" s="236">
        <v>1814</v>
      </c>
      <c r="L6" s="236">
        <v>1180</v>
      </c>
      <c r="M6" s="236">
        <v>634</v>
      </c>
    </row>
    <row r="7" spans="1:13" s="215" customFormat="1" ht="15" hidden="1">
      <c r="A7" s="232">
        <v>2007</v>
      </c>
      <c r="B7" s="236">
        <v>3866</v>
      </c>
      <c r="C7" s="236">
        <v>2420</v>
      </c>
      <c r="D7" s="236">
        <v>1446</v>
      </c>
      <c r="E7" s="236">
        <v>312</v>
      </c>
      <c r="F7" s="236">
        <v>148</v>
      </c>
      <c r="G7" s="236">
        <v>164</v>
      </c>
      <c r="H7" s="236">
        <v>1690</v>
      </c>
      <c r="I7" s="236">
        <v>1059</v>
      </c>
      <c r="J7" s="236">
        <v>631</v>
      </c>
      <c r="K7" s="236">
        <v>1864</v>
      </c>
      <c r="L7" s="236">
        <v>1213</v>
      </c>
      <c r="M7" s="236">
        <v>651</v>
      </c>
    </row>
    <row r="8" spans="1:13" s="215" customFormat="1" ht="15" hidden="1">
      <c r="A8" s="232">
        <v>2008</v>
      </c>
      <c r="B8" s="236">
        <v>4131</v>
      </c>
      <c r="C8" s="236">
        <v>2559</v>
      </c>
      <c r="D8" s="236">
        <v>1572</v>
      </c>
      <c r="E8" s="236">
        <v>330</v>
      </c>
      <c r="F8" s="236">
        <v>150</v>
      </c>
      <c r="G8" s="236">
        <v>180</v>
      </c>
      <c r="H8" s="236">
        <v>1839</v>
      </c>
      <c r="I8" s="236">
        <v>1131</v>
      </c>
      <c r="J8" s="236">
        <v>708</v>
      </c>
      <c r="K8" s="236">
        <v>1962</v>
      </c>
      <c r="L8" s="236">
        <v>1278</v>
      </c>
      <c r="M8" s="236">
        <v>684</v>
      </c>
    </row>
    <row r="9" spans="1:13" s="215" customFormat="1" ht="15" hidden="1">
      <c r="A9" s="232">
        <v>2009</v>
      </c>
      <c r="B9" s="236">
        <v>4262</v>
      </c>
      <c r="C9" s="236">
        <v>2622</v>
      </c>
      <c r="D9" s="236">
        <v>1640</v>
      </c>
      <c r="E9" s="236">
        <v>375</v>
      </c>
      <c r="F9" s="236">
        <v>174</v>
      </c>
      <c r="G9" s="236">
        <v>201</v>
      </c>
      <c r="H9" s="236">
        <v>1881</v>
      </c>
      <c r="I9" s="236">
        <v>1141</v>
      </c>
      <c r="J9" s="236">
        <v>740</v>
      </c>
      <c r="K9" s="236">
        <v>2006</v>
      </c>
      <c r="L9" s="236">
        <v>1307</v>
      </c>
      <c r="M9" s="236">
        <v>699</v>
      </c>
    </row>
    <row r="10" spans="1:13" s="215" customFormat="1" ht="24" customHeight="1">
      <c r="A10" s="232">
        <v>2010</v>
      </c>
      <c r="B10" s="231">
        <v>4472</v>
      </c>
      <c r="C10" s="231">
        <v>2705</v>
      </c>
      <c r="D10" s="231">
        <v>1767</v>
      </c>
      <c r="E10" s="231">
        <v>443</v>
      </c>
      <c r="F10" s="230">
        <v>188</v>
      </c>
      <c r="G10" s="230">
        <v>255</v>
      </c>
      <c r="H10" s="230">
        <v>2052</v>
      </c>
      <c r="I10" s="230">
        <v>1225</v>
      </c>
      <c r="J10" s="230">
        <v>827</v>
      </c>
      <c r="K10" s="230">
        <v>1977</v>
      </c>
      <c r="L10" s="230">
        <v>1292</v>
      </c>
      <c r="M10" s="230">
        <v>685</v>
      </c>
    </row>
    <row r="11" spans="1:13" s="215" customFormat="1" ht="24" customHeight="1">
      <c r="A11" s="232">
        <v>2011</v>
      </c>
      <c r="B11" s="231">
        <v>4288</v>
      </c>
      <c r="C11" s="231">
        <v>2615</v>
      </c>
      <c r="D11" s="231">
        <v>1673</v>
      </c>
      <c r="E11" s="231">
        <v>390</v>
      </c>
      <c r="F11" s="230">
        <v>175</v>
      </c>
      <c r="G11" s="230">
        <v>215</v>
      </c>
      <c r="H11" s="230">
        <v>1937</v>
      </c>
      <c r="I11" s="230">
        <v>1145</v>
      </c>
      <c r="J11" s="230">
        <v>792</v>
      </c>
      <c r="K11" s="230">
        <v>1961</v>
      </c>
      <c r="L11" s="230">
        <v>1295</v>
      </c>
      <c r="M11" s="230">
        <v>666</v>
      </c>
    </row>
    <row r="12" spans="1:13" s="215" customFormat="1" ht="24" customHeight="1">
      <c r="A12" s="232">
        <v>2012</v>
      </c>
      <c r="B12" s="231">
        <v>4322</v>
      </c>
      <c r="C12" s="231">
        <v>2633</v>
      </c>
      <c r="D12" s="231">
        <v>1689</v>
      </c>
      <c r="E12" s="231">
        <v>391</v>
      </c>
      <c r="F12" s="230">
        <v>166</v>
      </c>
      <c r="G12" s="230">
        <v>225</v>
      </c>
      <c r="H12" s="230">
        <v>1939</v>
      </c>
      <c r="I12" s="230">
        <v>1149</v>
      </c>
      <c r="J12" s="230">
        <v>790</v>
      </c>
      <c r="K12" s="230">
        <v>1992</v>
      </c>
      <c r="L12" s="230">
        <v>1318</v>
      </c>
      <c r="M12" s="230">
        <v>674</v>
      </c>
    </row>
    <row r="13" spans="1:13" s="215" customFormat="1" ht="24" customHeight="1">
      <c r="A13" s="232">
        <v>2013</v>
      </c>
      <c r="B13" s="231">
        <v>4055</v>
      </c>
      <c r="C13" s="231">
        <v>2482</v>
      </c>
      <c r="D13" s="231">
        <v>1573</v>
      </c>
      <c r="E13" s="231">
        <v>320</v>
      </c>
      <c r="F13" s="229">
        <v>147</v>
      </c>
      <c r="G13" s="229">
        <v>173</v>
      </c>
      <c r="H13" s="229">
        <v>1753</v>
      </c>
      <c r="I13" s="229">
        <v>1034</v>
      </c>
      <c r="J13" s="229">
        <v>719</v>
      </c>
      <c r="K13" s="229">
        <v>1982</v>
      </c>
      <c r="L13" s="229">
        <v>1301</v>
      </c>
      <c r="M13" s="229">
        <v>681</v>
      </c>
    </row>
    <row r="14" spans="1:13" s="215" customFormat="1" ht="24" customHeight="1">
      <c r="A14" s="235" t="s">
        <v>108</v>
      </c>
      <c r="B14" s="234">
        <v>2708</v>
      </c>
      <c r="C14" s="234">
        <v>1639</v>
      </c>
      <c r="D14" s="234">
        <v>1069</v>
      </c>
      <c r="E14" s="234">
        <v>329</v>
      </c>
      <c r="F14" s="233">
        <v>155</v>
      </c>
      <c r="G14" s="233">
        <v>174</v>
      </c>
      <c r="H14" s="233">
        <v>1373</v>
      </c>
      <c r="I14" s="233">
        <v>760</v>
      </c>
      <c r="J14" s="233">
        <v>613</v>
      </c>
      <c r="K14" s="233">
        <v>1006</v>
      </c>
      <c r="L14" s="233">
        <v>724</v>
      </c>
      <c r="M14" s="233">
        <v>282</v>
      </c>
    </row>
    <row r="15" spans="1:13" s="215" customFormat="1" ht="24" customHeight="1">
      <c r="A15" s="235" t="s">
        <v>107</v>
      </c>
      <c r="B15" s="234">
        <v>2708</v>
      </c>
      <c r="C15" s="234">
        <v>1625</v>
      </c>
      <c r="D15" s="234">
        <v>1083</v>
      </c>
      <c r="E15" s="234">
        <v>330</v>
      </c>
      <c r="F15" s="233">
        <v>169</v>
      </c>
      <c r="G15" s="233">
        <v>161</v>
      </c>
      <c r="H15" s="233">
        <v>1377</v>
      </c>
      <c r="I15" s="233">
        <v>741</v>
      </c>
      <c r="J15" s="233">
        <v>636</v>
      </c>
      <c r="K15" s="233">
        <v>1001</v>
      </c>
      <c r="L15" s="233">
        <v>715</v>
      </c>
      <c r="M15" s="233">
        <v>286</v>
      </c>
    </row>
    <row r="16" spans="1:13" s="215" customFormat="1" ht="24" customHeight="1">
      <c r="A16" s="235" t="s">
        <v>106</v>
      </c>
      <c r="B16" s="234">
        <v>2848</v>
      </c>
      <c r="C16" s="234">
        <v>1657</v>
      </c>
      <c r="D16" s="234">
        <v>1191</v>
      </c>
      <c r="E16" s="234">
        <v>341</v>
      </c>
      <c r="F16" s="233">
        <v>172</v>
      </c>
      <c r="G16" s="233">
        <v>169</v>
      </c>
      <c r="H16" s="233">
        <v>1555</v>
      </c>
      <c r="I16" s="233">
        <v>828</v>
      </c>
      <c r="J16" s="233">
        <v>727</v>
      </c>
      <c r="K16" s="233">
        <v>952</v>
      </c>
      <c r="L16" s="233">
        <v>657</v>
      </c>
      <c r="M16" s="233">
        <v>295</v>
      </c>
    </row>
    <row r="17" spans="1:13" s="215" customFormat="1" ht="24" customHeight="1">
      <c r="A17" s="235" t="s">
        <v>105</v>
      </c>
      <c r="B17" s="234">
        <v>2788</v>
      </c>
      <c r="C17" s="234">
        <v>1615</v>
      </c>
      <c r="D17" s="234">
        <v>1173</v>
      </c>
      <c r="E17" s="234">
        <v>335</v>
      </c>
      <c r="F17" s="233">
        <v>147</v>
      </c>
      <c r="G17" s="233">
        <v>188</v>
      </c>
      <c r="H17" s="233">
        <v>1489</v>
      </c>
      <c r="I17" s="233">
        <v>790</v>
      </c>
      <c r="J17" s="233">
        <v>699</v>
      </c>
      <c r="K17" s="233">
        <v>964</v>
      </c>
      <c r="L17" s="233">
        <v>678</v>
      </c>
      <c r="M17" s="233">
        <v>286</v>
      </c>
    </row>
    <row r="18" spans="1:13" s="215" customFormat="1" ht="24" customHeight="1">
      <c r="A18" s="235" t="s">
        <v>104</v>
      </c>
      <c r="B18" s="234">
        <v>2857</v>
      </c>
      <c r="C18" s="234">
        <v>1666</v>
      </c>
      <c r="D18" s="234">
        <v>1191</v>
      </c>
      <c r="E18" s="234">
        <v>345</v>
      </c>
      <c r="F18" s="233">
        <v>159</v>
      </c>
      <c r="G18" s="233">
        <v>186</v>
      </c>
      <c r="H18" s="233">
        <v>1518</v>
      </c>
      <c r="I18" s="233">
        <v>827</v>
      </c>
      <c r="J18" s="233">
        <v>691</v>
      </c>
      <c r="K18" s="233">
        <v>994</v>
      </c>
      <c r="L18" s="233">
        <v>680</v>
      </c>
      <c r="M18" s="233">
        <v>314</v>
      </c>
    </row>
    <row r="19" spans="1:13" s="215" customFormat="1" ht="24" customHeight="1">
      <c r="A19" s="232" t="s">
        <v>103</v>
      </c>
      <c r="B19" s="231">
        <v>2937</v>
      </c>
      <c r="C19" s="231">
        <v>1699</v>
      </c>
      <c r="D19" s="231">
        <v>1238</v>
      </c>
      <c r="E19" s="231">
        <v>353</v>
      </c>
      <c r="F19" s="230">
        <v>160</v>
      </c>
      <c r="G19" s="230">
        <v>193</v>
      </c>
      <c r="H19" s="229">
        <v>1560</v>
      </c>
      <c r="I19" s="229">
        <v>838</v>
      </c>
      <c r="J19" s="229">
        <v>722</v>
      </c>
      <c r="K19" s="229">
        <v>1024</v>
      </c>
      <c r="L19" s="229">
        <v>701</v>
      </c>
      <c r="M19" s="229">
        <v>323</v>
      </c>
    </row>
    <row r="20" spans="1:13" s="215" customFormat="1" ht="15">
      <c r="A20" s="228"/>
      <c r="B20" s="228"/>
      <c r="C20" s="228"/>
      <c r="D20" s="228"/>
      <c r="E20" s="228"/>
      <c r="F20" s="228"/>
      <c r="G20" s="227"/>
      <c r="H20" s="227"/>
      <c r="I20" s="227"/>
      <c r="J20" s="227"/>
      <c r="K20" s="227"/>
      <c r="L20" s="227"/>
      <c r="M20" s="227"/>
    </row>
    <row r="21" spans="1:13" s="215" customFormat="1">
      <c r="B21" s="226" t="s">
        <v>102</v>
      </c>
      <c r="C21" s="225"/>
      <c r="D21" s="225"/>
      <c r="E21" s="224" t="s">
        <v>64</v>
      </c>
      <c r="F21" s="223"/>
      <c r="G21" s="223"/>
      <c r="H21" s="224" t="s">
        <v>65</v>
      </c>
      <c r="I21" s="223"/>
      <c r="J21" s="223"/>
      <c r="K21" s="223" t="s">
        <v>39</v>
      </c>
      <c r="L21" s="223"/>
      <c r="M21" s="223"/>
    </row>
    <row r="22" spans="1:13" s="215" customFormat="1" ht="13.5" thickBot="1">
      <c r="B22" s="222" t="s">
        <v>5</v>
      </c>
      <c r="C22" s="222" t="s">
        <v>4</v>
      </c>
      <c r="D22" s="222" t="s">
        <v>3</v>
      </c>
      <c r="E22" s="222" t="s">
        <v>5</v>
      </c>
      <c r="F22" s="222" t="s">
        <v>4</v>
      </c>
      <c r="G22" s="222" t="s">
        <v>3</v>
      </c>
      <c r="H22" s="222" t="s">
        <v>5</v>
      </c>
      <c r="I22" s="222" t="s">
        <v>4</v>
      </c>
      <c r="J22" s="222" t="s">
        <v>3</v>
      </c>
      <c r="K22" s="222" t="s">
        <v>5</v>
      </c>
      <c r="L22" s="222" t="s">
        <v>4</v>
      </c>
      <c r="M22" s="222" t="s">
        <v>3</v>
      </c>
    </row>
    <row r="23" spans="1:13" s="215" customFormat="1">
      <c r="A23" s="219" t="s">
        <v>101</v>
      </c>
      <c r="B23" s="221">
        <v>4143</v>
      </c>
      <c r="C23" s="221">
        <v>2394</v>
      </c>
      <c r="D23" s="221">
        <v>1749</v>
      </c>
      <c r="E23" s="221">
        <v>95</v>
      </c>
      <c r="F23" s="221">
        <v>43</v>
      </c>
      <c r="G23" s="221">
        <v>52</v>
      </c>
      <c r="H23" s="220">
        <v>2648</v>
      </c>
      <c r="I23" s="220">
        <v>1438</v>
      </c>
      <c r="J23" s="220">
        <v>1210</v>
      </c>
      <c r="K23" s="220">
        <v>1400</v>
      </c>
      <c r="L23" s="220">
        <v>913</v>
      </c>
      <c r="M23" s="220">
        <v>487</v>
      </c>
    </row>
    <row r="24" spans="1:13" s="215" customFormat="1" ht="25.5">
      <c r="A24" s="219" t="s">
        <v>100</v>
      </c>
      <c r="B24" s="217">
        <v>41.062308478038823</v>
      </c>
      <c r="C24" s="217">
        <v>40.906415538552096</v>
      </c>
      <c r="D24" s="217">
        <v>41.276252019386121</v>
      </c>
      <c r="E24" s="217" t="s">
        <v>21</v>
      </c>
      <c r="F24" s="217" t="s">
        <v>21</v>
      </c>
      <c r="G24" s="217" t="s">
        <v>21</v>
      </c>
      <c r="H24" s="217" t="s">
        <v>21</v>
      </c>
      <c r="I24" s="217" t="s">
        <v>21</v>
      </c>
      <c r="J24" s="217" t="s">
        <v>21</v>
      </c>
      <c r="K24" s="217">
        <v>36.71875</v>
      </c>
      <c r="L24" s="217">
        <v>30.242510699001436</v>
      </c>
      <c r="M24" s="217">
        <v>50.773993808049546</v>
      </c>
    </row>
    <row r="25" spans="1:13" s="215" customFormat="1" ht="25.5">
      <c r="A25" s="218" t="s">
        <v>99</v>
      </c>
      <c r="B25" s="216">
        <v>-0.41964512500833329</v>
      </c>
      <c r="C25" s="216">
        <v>-1.0739270384541511</v>
      </c>
      <c r="D25" s="216">
        <v>0.54432402269437352</v>
      </c>
      <c r="E25" s="217" t="s">
        <v>21</v>
      </c>
      <c r="F25" s="217" t="s">
        <v>21</v>
      </c>
      <c r="G25" s="217" t="s">
        <v>21</v>
      </c>
      <c r="H25" s="217" t="s">
        <v>21</v>
      </c>
      <c r="I25" s="217" t="s">
        <v>21</v>
      </c>
      <c r="J25" s="217" t="s">
        <v>21</v>
      </c>
      <c r="K25" s="216">
        <v>-4.0425194409645311</v>
      </c>
      <c r="L25" s="216">
        <v>-4.1901422279612088</v>
      </c>
      <c r="M25" s="216">
        <v>-3.7600994745803904</v>
      </c>
    </row>
    <row r="26" spans="1:13" ht="15">
      <c r="A26" s="214"/>
      <c r="B26" s="214"/>
      <c r="C26" s="214"/>
      <c r="D26" s="213"/>
      <c r="E26" s="213"/>
      <c r="F26" s="212"/>
      <c r="G26" s="212"/>
      <c r="H26" s="212"/>
      <c r="I26" s="212"/>
      <c r="J26" s="212"/>
      <c r="K26" s="212"/>
      <c r="L26" s="212"/>
      <c r="M26" s="211" t="s">
        <v>62</v>
      </c>
    </row>
    <row r="27" spans="1:13" ht="15.75">
      <c r="A27" s="210" t="s">
        <v>98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</row>
    <row r="28" spans="1:13" ht="61.15" customHeight="1">
      <c r="A28" s="209" t="s">
        <v>97</v>
      </c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</row>
    <row r="29" spans="1:13" ht="31.9" customHeight="1">
      <c r="A29" s="207" t="s">
        <v>96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</row>
  </sheetData>
  <mergeCells count="13">
    <mergeCell ref="B21:D21"/>
    <mergeCell ref="E21:G21"/>
    <mergeCell ref="H21:J21"/>
    <mergeCell ref="K21:M21"/>
    <mergeCell ref="A29:M29"/>
    <mergeCell ref="A27:M27"/>
    <mergeCell ref="A28:M28"/>
    <mergeCell ref="A1:M1"/>
    <mergeCell ref="A2:M2"/>
    <mergeCell ref="B3:D3"/>
    <mergeCell ref="E3:G3"/>
    <mergeCell ref="H3:J3"/>
    <mergeCell ref="K3:M3"/>
  </mergeCells>
  <pageMargins left="0.78740157480314965" right="0.66" top="0.78740157480314965" bottom="0.70866141732283472" header="0.51181102362204722" footer="0.51181102362204722"/>
  <pageSetup paperSize="9" scale="65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31"/>
  <sheetViews>
    <sheetView topLeftCell="A30" zoomScale="85" zoomScaleNormal="85" workbookViewId="0">
      <selection activeCell="A26" sqref="A26"/>
    </sheetView>
  </sheetViews>
  <sheetFormatPr baseColWidth="10" defaultColWidth="8.88671875" defaultRowHeight="12.75"/>
  <cols>
    <col min="1" max="1" width="13" style="205" customWidth="1"/>
    <col min="2" max="5" width="10.77734375" style="204" customWidth="1"/>
    <col min="6" max="13" width="10.77734375" style="203" customWidth="1"/>
    <col min="14" max="16384" width="8.88671875" style="203"/>
  </cols>
  <sheetData>
    <row r="1" spans="1:13" s="215" customFormat="1" ht="18">
      <c r="A1" s="260" t="s">
        <v>117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</row>
    <row r="2" spans="1:13" s="215" customFormat="1" ht="25.9" customHeight="1" thickBot="1">
      <c r="A2" s="244" t="s">
        <v>116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</row>
    <row r="3" spans="1:13" s="215" customFormat="1" ht="15.75">
      <c r="A3" s="243"/>
      <c r="B3" s="242" t="s">
        <v>102</v>
      </c>
      <c r="C3" s="241"/>
      <c r="D3" s="241"/>
      <c r="E3" s="240" t="s">
        <v>110</v>
      </c>
      <c r="F3" s="239"/>
      <c r="G3" s="258"/>
      <c r="H3" s="240" t="s">
        <v>109</v>
      </c>
      <c r="I3" s="239"/>
      <c r="J3" s="239"/>
      <c r="K3" s="239" t="s">
        <v>39</v>
      </c>
      <c r="L3" s="239"/>
      <c r="M3" s="239"/>
    </row>
    <row r="4" spans="1:13" s="215" customFormat="1" ht="15.75">
      <c r="A4" s="238"/>
      <c r="B4" s="257" t="s">
        <v>5</v>
      </c>
      <c r="C4" s="256" t="s">
        <v>4</v>
      </c>
      <c r="D4" s="256" t="s">
        <v>3</v>
      </c>
      <c r="E4" s="257" t="s">
        <v>5</v>
      </c>
      <c r="F4" s="256" t="s">
        <v>4</v>
      </c>
      <c r="G4" s="256" t="s">
        <v>3</v>
      </c>
      <c r="H4" s="257" t="s">
        <v>5</v>
      </c>
      <c r="I4" s="256" t="s">
        <v>4</v>
      </c>
      <c r="J4" s="256" t="s">
        <v>3</v>
      </c>
      <c r="K4" s="257" t="s">
        <v>5</v>
      </c>
      <c r="L4" s="256" t="s">
        <v>4</v>
      </c>
      <c r="M4" s="256" t="s">
        <v>3</v>
      </c>
    </row>
    <row r="5" spans="1:13" s="215" customFormat="1" ht="15.75">
      <c r="A5" s="238"/>
      <c r="B5" s="255" t="s">
        <v>114</v>
      </c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</row>
    <row r="6" spans="1:13" s="215" customFormat="1" ht="15" hidden="1">
      <c r="A6" s="253">
        <v>2005</v>
      </c>
      <c r="B6" s="236">
        <v>4676.4449999999997</v>
      </c>
      <c r="C6" s="236">
        <v>3011.7089999999998</v>
      </c>
      <c r="D6" s="236">
        <v>1664.7360000000001</v>
      </c>
      <c r="E6" s="236">
        <v>224.83600000000001</v>
      </c>
      <c r="F6" s="236">
        <v>129.61500000000001</v>
      </c>
      <c r="G6" s="236">
        <v>95.22</v>
      </c>
      <c r="H6" s="236">
        <v>1842.0060000000001</v>
      </c>
      <c r="I6" s="236">
        <v>1160.4069999999999</v>
      </c>
      <c r="J6" s="236">
        <v>681.59900000000005</v>
      </c>
      <c r="K6" s="236">
        <v>2609.6039999999998</v>
      </c>
      <c r="L6" s="236">
        <v>1721.6869999999999</v>
      </c>
      <c r="M6" s="236">
        <v>887.91700000000003</v>
      </c>
    </row>
    <row r="7" spans="1:13" s="215" customFormat="1" ht="15" hidden="1">
      <c r="A7" s="253">
        <v>2006</v>
      </c>
      <c r="B7" s="236">
        <v>4738.902</v>
      </c>
      <c r="C7" s="236">
        <v>3048.7080000000001</v>
      </c>
      <c r="D7" s="236">
        <v>1690.194</v>
      </c>
      <c r="E7" s="236">
        <v>242.45400000000001</v>
      </c>
      <c r="F7" s="236">
        <v>131.77099999999999</v>
      </c>
      <c r="G7" s="236">
        <v>110.684</v>
      </c>
      <c r="H7" s="236">
        <v>1898.625</v>
      </c>
      <c r="I7" s="236">
        <v>1205.288</v>
      </c>
      <c r="J7" s="236">
        <v>693.33699999999999</v>
      </c>
      <c r="K7" s="236">
        <v>2597.8229999999999</v>
      </c>
      <c r="L7" s="236">
        <v>1711.6489999999999</v>
      </c>
      <c r="M7" s="236">
        <v>886.17399999999998</v>
      </c>
    </row>
    <row r="8" spans="1:13" s="215" customFormat="1" ht="15" hidden="1">
      <c r="A8" s="253">
        <v>2007</v>
      </c>
      <c r="B8" s="236">
        <v>4823.4189999999999</v>
      </c>
      <c r="C8" s="236">
        <v>3097.2541000000001</v>
      </c>
      <c r="D8" s="236">
        <v>1726.165</v>
      </c>
      <c r="E8" s="236">
        <v>216.60300000000001</v>
      </c>
      <c r="F8" s="236">
        <v>111.8806</v>
      </c>
      <c r="G8" s="236">
        <v>104.7222</v>
      </c>
      <c r="H8" s="236">
        <v>1907.6479999999999</v>
      </c>
      <c r="I8" s="236">
        <v>1204.0830000000001</v>
      </c>
      <c r="J8" s="236">
        <v>703.56500000000005</v>
      </c>
      <c r="K8" s="236">
        <v>2699.1680000000001</v>
      </c>
      <c r="L8" s="236">
        <v>1781.2905000000001</v>
      </c>
      <c r="M8" s="236">
        <v>917.87744999999995</v>
      </c>
    </row>
    <row r="9" spans="1:13" s="215" customFormat="1" ht="15" hidden="1">
      <c r="A9" s="253">
        <v>2008</v>
      </c>
      <c r="B9" s="236">
        <v>5421.6578999999992</v>
      </c>
      <c r="C9" s="236">
        <v>3447.5288999999998</v>
      </c>
      <c r="D9" s="236">
        <v>1974.1289999999999</v>
      </c>
      <c r="E9" s="236">
        <v>253.09350000000001</v>
      </c>
      <c r="F9" s="236">
        <v>129.66749999999999</v>
      </c>
      <c r="G9" s="236">
        <v>123.426</v>
      </c>
      <c r="H9" s="236">
        <v>2176.8501000000001</v>
      </c>
      <c r="I9" s="236">
        <v>1340.3481000000002</v>
      </c>
      <c r="J9" s="236">
        <v>836.50199999999995</v>
      </c>
      <c r="K9" s="236">
        <v>2991.7142999999996</v>
      </c>
      <c r="L9" s="236">
        <v>1977.5133000000001</v>
      </c>
      <c r="M9" s="236">
        <v>1014.201</v>
      </c>
    </row>
    <row r="10" spans="1:13" s="215" customFormat="1" ht="15" hidden="1">
      <c r="A10" s="253">
        <v>2009</v>
      </c>
      <c r="B10" s="236">
        <v>5770.2396999999992</v>
      </c>
      <c r="C10" s="236">
        <v>3657.5715499999997</v>
      </c>
      <c r="D10" s="236">
        <v>2112.66815</v>
      </c>
      <c r="E10" s="236">
        <v>305.0514</v>
      </c>
      <c r="F10" s="236">
        <v>152.9547</v>
      </c>
      <c r="G10" s="236">
        <v>152.0967</v>
      </c>
      <c r="H10" s="236">
        <v>2244.2094500000003</v>
      </c>
      <c r="I10" s="236">
        <v>1376.55945</v>
      </c>
      <c r="J10" s="236">
        <v>867.65</v>
      </c>
      <c r="K10" s="236">
        <v>3220.97885</v>
      </c>
      <c r="L10" s="236">
        <v>2128.0573999999997</v>
      </c>
      <c r="M10" s="236">
        <v>1092.92145</v>
      </c>
    </row>
    <row r="11" spans="1:13" s="215" customFormat="1" ht="21.6" hidden="1" customHeight="1">
      <c r="A11" s="253">
        <v>2010</v>
      </c>
      <c r="B11" s="254">
        <v>5924.4227999999994</v>
      </c>
      <c r="C11" s="254">
        <v>3725.6368499999999</v>
      </c>
      <c r="D11" s="254">
        <v>2198.7859500000004</v>
      </c>
      <c r="E11" s="236">
        <v>314.73065000000003</v>
      </c>
      <c r="F11" s="236">
        <v>143.07739999999998</v>
      </c>
      <c r="G11" s="236">
        <v>171.65325000000001</v>
      </c>
      <c r="H11" s="236">
        <v>2365.54495</v>
      </c>
      <c r="I11" s="236">
        <v>1436.74125</v>
      </c>
      <c r="J11" s="236">
        <v>928.80369999999994</v>
      </c>
      <c r="K11" s="236">
        <v>3244.1472000000003</v>
      </c>
      <c r="L11" s="236">
        <v>2145.8182000000002</v>
      </c>
      <c r="M11" s="236">
        <v>1098.329</v>
      </c>
    </row>
    <row r="12" spans="1:13" s="215" customFormat="1" ht="21.6" customHeight="1">
      <c r="A12" s="253">
        <v>2011</v>
      </c>
      <c r="B12" s="231">
        <v>6304.3202000000001</v>
      </c>
      <c r="C12" s="231">
        <v>3966.32</v>
      </c>
      <c r="D12" s="231">
        <v>2338.0002000000004</v>
      </c>
      <c r="E12" s="230">
        <v>335.93200000000002</v>
      </c>
      <c r="F12" s="230">
        <v>145.91499999999999</v>
      </c>
      <c r="G12" s="230">
        <v>190.017</v>
      </c>
      <c r="H12" s="230">
        <v>2542.5526500000001</v>
      </c>
      <c r="I12" s="230">
        <v>1535.9602500000001</v>
      </c>
      <c r="J12" s="230">
        <v>1006.5924</v>
      </c>
      <c r="K12" s="230">
        <v>3425.8355499999998</v>
      </c>
      <c r="L12" s="230">
        <v>2284.4447500000001</v>
      </c>
      <c r="M12" s="230">
        <v>1141.3908000000001</v>
      </c>
    </row>
    <row r="13" spans="1:13" s="215" customFormat="1" ht="21.6" customHeight="1">
      <c r="A13" s="253">
        <v>2012</v>
      </c>
      <c r="B13" s="231">
        <v>6585.1775499999994</v>
      </c>
      <c r="C13" s="231">
        <v>4138.3161999999993</v>
      </c>
      <c r="D13" s="231">
        <v>2446.8613500000001</v>
      </c>
      <c r="E13" s="230">
        <v>355.95665000000002</v>
      </c>
      <c r="F13" s="230">
        <v>155.1104</v>
      </c>
      <c r="G13" s="230">
        <v>200.84625</v>
      </c>
      <c r="H13" s="230">
        <v>2679.45165</v>
      </c>
      <c r="I13" s="230">
        <v>1615.3216499999999</v>
      </c>
      <c r="J13" s="230">
        <v>1064.1300000000001</v>
      </c>
      <c r="K13" s="230">
        <v>3549.8114999999998</v>
      </c>
      <c r="L13" s="230">
        <v>2367.9187999999999</v>
      </c>
      <c r="M13" s="230">
        <v>1181.8926999999999</v>
      </c>
    </row>
    <row r="14" spans="1:13" s="215" customFormat="1" ht="21.6" customHeight="1">
      <c r="A14" s="253">
        <v>2013</v>
      </c>
      <c r="B14" s="231">
        <v>6730.7718000000004</v>
      </c>
      <c r="C14" s="231">
        <v>4203.9309000000003</v>
      </c>
      <c r="D14" s="231">
        <v>2526.8409000000001</v>
      </c>
      <c r="E14" s="230">
        <v>355.024</v>
      </c>
      <c r="F14" s="230">
        <v>162.90539999999999</v>
      </c>
      <c r="G14" s="230">
        <v>192.12514999999999</v>
      </c>
      <c r="H14" s="230">
        <v>2749.9311000000002</v>
      </c>
      <c r="I14" s="230">
        <v>1637.3389999999999</v>
      </c>
      <c r="J14" s="230">
        <v>1112.61655</v>
      </c>
      <c r="K14" s="230">
        <v>3625.7716999999998</v>
      </c>
      <c r="L14" s="230">
        <v>2403.66255</v>
      </c>
      <c r="M14" s="230">
        <v>1222.0885499999999</v>
      </c>
    </row>
    <row r="15" spans="1:13" s="215" customFormat="1" ht="21.6" customHeight="1">
      <c r="A15" s="253">
        <v>2014</v>
      </c>
      <c r="B15" s="231">
        <v>4415.23945</v>
      </c>
      <c r="C15" s="231">
        <v>2688.9055500000004</v>
      </c>
      <c r="D15" s="231">
        <v>1726.3339000000001</v>
      </c>
      <c r="E15" s="230">
        <v>389.99660000000006</v>
      </c>
      <c r="F15" s="230">
        <v>182.93875</v>
      </c>
      <c r="G15" s="230">
        <v>207.06869999999998</v>
      </c>
      <c r="H15" s="230">
        <v>2302.1777499999998</v>
      </c>
      <c r="I15" s="230">
        <v>1277.066</v>
      </c>
      <c r="J15" s="230">
        <v>1025.1198999999999</v>
      </c>
      <c r="K15" s="230">
        <v>1723.0264999999999</v>
      </c>
      <c r="L15" s="230">
        <v>1228.8814</v>
      </c>
      <c r="M15" s="230">
        <v>494.1345</v>
      </c>
    </row>
    <row r="16" spans="1:13" s="215" customFormat="1" ht="21.6" customHeight="1">
      <c r="A16" s="253">
        <v>2015</v>
      </c>
      <c r="B16" s="231">
        <v>5026.2845499999994</v>
      </c>
      <c r="C16" s="231">
        <v>3005.0062499999999</v>
      </c>
      <c r="D16" s="231">
        <v>2021.2782999999999</v>
      </c>
      <c r="E16" s="230">
        <v>447.82650000000001</v>
      </c>
      <c r="F16" s="230">
        <v>225.68260000000001</v>
      </c>
      <c r="G16" s="230">
        <v>222.13170000000002</v>
      </c>
      <c r="H16" s="230">
        <v>2620.7064</v>
      </c>
      <c r="I16" s="230">
        <v>1398.1558499999999</v>
      </c>
      <c r="J16" s="230">
        <v>1222.5509999999999</v>
      </c>
      <c r="K16" s="230">
        <v>1957.7558000000001</v>
      </c>
      <c r="L16" s="230">
        <v>1381.1655000000001</v>
      </c>
      <c r="M16" s="230">
        <v>576.6046</v>
      </c>
    </row>
    <row r="17" spans="1:13" s="215" customFormat="1" ht="21.6" customHeight="1">
      <c r="A17" s="253">
        <v>2016</v>
      </c>
      <c r="B17" s="231">
        <v>5668.3896999999988</v>
      </c>
      <c r="C17" s="231">
        <v>3288.9738500000003</v>
      </c>
      <c r="D17" s="231">
        <v>2379.4158499999994</v>
      </c>
      <c r="E17" s="230">
        <v>566.72705000000008</v>
      </c>
      <c r="F17" s="230">
        <v>280.49009999999998</v>
      </c>
      <c r="G17" s="230">
        <v>286.23695000000004</v>
      </c>
      <c r="H17" s="230">
        <v>3151.9215999999997</v>
      </c>
      <c r="I17" s="230">
        <v>1680.7946499999998</v>
      </c>
      <c r="J17" s="230">
        <v>1471.1269499999999</v>
      </c>
      <c r="K17" s="230">
        <v>1949.7410500000003</v>
      </c>
      <c r="L17" s="230">
        <v>1327.6891000000001</v>
      </c>
      <c r="M17" s="230">
        <v>622.05195000000003</v>
      </c>
    </row>
    <row r="18" spans="1:13" s="215" customFormat="1" ht="21.6" customHeight="1">
      <c r="A18" s="253">
        <v>2017</v>
      </c>
      <c r="B18" s="231">
        <v>5156.1469999999999</v>
      </c>
      <c r="C18" s="231">
        <v>2989.4160000000002</v>
      </c>
      <c r="D18" s="231">
        <v>2166.73</v>
      </c>
      <c r="E18" s="230">
        <v>497.85</v>
      </c>
      <c r="F18" s="230">
        <v>218.52199999999999</v>
      </c>
      <c r="G18" s="230">
        <v>279.32799999999997</v>
      </c>
      <c r="H18" s="230">
        <v>2817.5590000000002</v>
      </c>
      <c r="I18" s="230">
        <v>1489.079</v>
      </c>
      <c r="J18" s="230">
        <v>1328.48</v>
      </c>
      <c r="K18" s="230">
        <v>1840.7380000000001</v>
      </c>
      <c r="L18" s="230">
        <v>1281.8150000000001</v>
      </c>
      <c r="M18" s="230">
        <v>558.923</v>
      </c>
    </row>
    <row r="19" spans="1:13" s="215" customFormat="1" ht="21.6" customHeight="1">
      <c r="A19" s="253">
        <v>2018</v>
      </c>
      <c r="B19" s="231">
        <v>5952.06095</v>
      </c>
      <c r="C19" s="231">
        <v>3492.4569000000001</v>
      </c>
      <c r="D19" s="231">
        <v>2459.6040500000004</v>
      </c>
      <c r="E19" s="230">
        <v>574.06409999999994</v>
      </c>
      <c r="F19" s="230">
        <v>274.38655</v>
      </c>
      <c r="G19" s="230">
        <v>299.67755000000005</v>
      </c>
      <c r="H19" s="230">
        <v>3267.7256499999999</v>
      </c>
      <c r="I19" s="230">
        <v>1788.0164</v>
      </c>
      <c r="J19" s="230">
        <v>1479.7092500000001</v>
      </c>
      <c r="K19" s="230">
        <v>2110.2712000000001</v>
      </c>
      <c r="L19" s="230">
        <v>1430.05395</v>
      </c>
      <c r="M19" s="230">
        <v>680.21725000000004</v>
      </c>
    </row>
    <row r="20" spans="1:13" s="215" customFormat="1" ht="21.6" customHeight="1">
      <c r="A20" s="253">
        <v>2019</v>
      </c>
      <c r="B20" s="231">
        <v>6056.1279499999991</v>
      </c>
      <c r="C20" s="231">
        <v>3520.0839000000001</v>
      </c>
      <c r="D20" s="231">
        <v>2536.04405</v>
      </c>
      <c r="E20" s="230">
        <v>557.14319999999998</v>
      </c>
      <c r="F20" s="230">
        <v>261.98340000000002</v>
      </c>
      <c r="G20" s="230">
        <v>295.15980000000002</v>
      </c>
      <c r="H20" s="230">
        <v>3354.6918999999998</v>
      </c>
      <c r="I20" s="230">
        <v>1804.8296</v>
      </c>
      <c r="J20" s="230">
        <v>1549.8623</v>
      </c>
      <c r="K20" s="230">
        <v>2144.2928500000003</v>
      </c>
      <c r="L20" s="230">
        <v>1453.2709</v>
      </c>
      <c r="M20" s="230">
        <v>691.02194999999995</v>
      </c>
    </row>
    <row r="21" spans="1:13" s="215" customFormat="1" ht="21.6" customHeight="1">
      <c r="A21" s="253"/>
      <c r="B21" s="253"/>
      <c r="C21" s="253"/>
      <c r="D21" s="253"/>
      <c r="E21" s="253"/>
      <c r="F21" s="236"/>
      <c r="G21" s="236"/>
      <c r="H21" s="236"/>
      <c r="I21" s="236"/>
      <c r="J21" s="236"/>
      <c r="K21" s="236"/>
      <c r="L21" s="236"/>
      <c r="M21" s="236"/>
    </row>
    <row r="22" spans="1:13" s="215" customFormat="1" ht="21.6" customHeight="1">
      <c r="A22" s="248"/>
      <c r="B22" s="226" t="s">
        <v>102</v>
      </c>
      <c r="C22" s="225"/>
      <c r="D22" s="225"/>
      <c r="E22" s="224" t="s">
        <v>64</v>
      </c>
      <c r="F22" s="223"/>
      <c r="G22" s="252"/>
      <c r="H22" s="224" t="s">
        <v>115</v>
      </c>
      <c r="I22" s="223"/>
      <c r="J22" s="223"/>
      <c r="K22" s="223" t="s">
        <v>39</v>
      </c>
      <c r="L22" s="223"/>
      <c r="M22" s="223"/>
    </row>
    <row r="23" spans="1:13" s="215" customFormat="1" ht="21.6" customHeight="1">
      <c r="A23" s="248"/>
      <c r="B23" s="251" t="s">
        <v>5</v>
      </c>
      <c r="C23" s="250" t="s">
        <v>4</v>
      </c>
      <c r="D23" s="250" t="s">
        <v>3</v>
      </c>
      <c r="E23" s="251" t="s">
        <v>5</v>
      </c>
      <c r="F23" s="250" t="s">
        <v>4</v>
      </c>
      <c r="G23" s="250" t="s">
        <v>3</v>
      </c>
      <c r="H23" s="251" t="s">
        <v>5</v>
      </c>
      <c r="I23" s="250" t="s">
        <v>4</v>
      </c>
      <c r="J23" s="250" t="s">
        <v>3</v>
      </c>
      <c r="K23" s="251" t="s">
        <v>5</v>
      </c>
      <c r="L23" s="250" t="s">
        <v>4</v>
      </c>
      <c r="M23" s="250" t="s">
        <v>3</v>
      </c>
    </row>
    <row r="24" spans="1:13" s="215" customFormat="1" ht="21.6" customHeight="1" thickBot="1">
      <c r="A24" s="248"/>
      <c r="B24" s="249" t="s">
        <v>114</v>
      </c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</row>
    <row r="25" spans="1:13" s="215" customFormat="1" ht="21.6" customHeight="1">
      <c r="A25" s="248">
        <v>2020</v>
      </c>
      <c r="B25" s="221">
        <v>9428.181059999999</v>
      </c>
      <c r="C25" s="221">
        <v>5484.5853199999992</v>
      </c>
      <c r="D25" s="221">
        <v>3943.5957400000002</v>
      </c>
      <c r="E25" s="221">
        <v>82.34420999999999</v>
      </c>
      <c r="F25" s="221">
        <v>34.583379999999998</v>
      </c>
      <c r="G25" s="221">
        <v>47.760829999999999</v>
      </c>
      <c r="H25" s="221">
        <v>6014.2294199999988</v>
      </c>
      <c r="I25" s="221">
        <v>3263.3797999999997</v>
      </c>
      <c r="J25" s="221">
        <v>2750.8496199999995</v>
      </c>
      <c r="K25" s="221">
        <v>3331.60743</v>
      </c>
      <c r="L25" s="221">
        <v>2186.6221399999999</v>
      </c>
      <c r="M25" s="221">
        <v>1144.9852900000001</v>
      </c>
    </row>
    <row r="26" spans="1:13" ht="46.15" customHeight="1">
      <c r="A26" s="219" t="s">
        <v>100</v>
      </c>
      <c r="B26" s="217">
        <f>IF(B20=0,1,(+B25/B20)-1)*100</f>
        <v>55.680017625783492</v>
      </c>
      <c r="C26" s="217">
        <f>IF(C20=0,1,(+C25/C20)-1)*100</f>
        <v>55.808369226653909</v>
      </c>
      <c r="D26" s="217">
        <f>IF(D20=0,1,(+D25/D20)-1)*100</f>
        <v>55.501862832390472</v>
      </c>
      <c r="E26" s="217" t="s">
        <v>21</v>
      </c>
      <c r="F26" s="217" t="s">
        <v>21</v>
      </c>
      <c r="G26" s="217" t="s">
        <v>21</v>
      </c>
      <c r="H26" s="217" t="s">
        <v>21</v>
      </c>
      <c r="I26" s="217" t="s">
        <v>21</v>
      </c>
      <c r="J26" s="217" t="s">
        <v>21</v>
      </c>
      <c r="K26" s="217">
        <f>IF(K20=0,1,(+K25/K20)-1)*100</f>
        <v>55.370915404581964</v>
      </c>
      <c r="L26" s="217">
        <f>IF(L20=0,1,(+L25/L20)-1)*100</f>
        <v>50.462115494089922</v>
      </c>
      <c r="M26" s="217">
        <f>IF(M20=0,1,(+M25/M20)-1)*100</f>
        <v>65.69448915479461</v>
      </c>
    </row>
    <row r="27" spans="1:13" ht="38.25">
      <c r="A27" s="218" t="s">
        <v>99</v>
      </c>
      <c r="B27" s="216">
        <f>((+B25/B12)^(1/9)-1)*100</f>
        <v>4.5733624021617958</v>
      </c>
      <c r="C27" s="216">
        <f>((+C25/C12)^(1/9)-1)*100</f>
        <v>3.6667684666603417</v>
      </c>
      <c r="D27" s="216">
        <f>((+D25/D12)^(1/9)-1)*100</f>
        <v>5.9808841501411081</v>
      </c>
      <c r="E27" s="217" t="s">
        <v>21</v>
      </c>
      <c r="F27" s="217" t="s">
        <v>21</v>
      </c>
      <c r="G27" s="217" t="s">
        <v>21</v>
      </c>
      <c r="H27" s="217" t="s">
        <v>21</v>
      </c>
      <c r="I27" s="217" t="s">
        <v>21</v>
      </c>
      <c r="J27" s="217" t="s">
        <v>21</v>
      </c>
      <c r="K27" s="216">
        <f>((+K25/K12)^(1/9)-1)*100</f>
        <v>-0.3094147553827753</v>
      </c>
      <c r="L27" s="216">
        <f>((+L25/L12)^(1/9)-1)*100</f>
        <v>-0.48509786717970682</v>
      </c>
      <c r="M27" s="216">
        <f>((+M25/M12)^(1/9)-1)*100</f>
        <v>3.494244735107177E-2</v>
      </c>
    </row>
    <row r="28" spans="1:13" ht="15">
      <c r="A28" s="214"/>
      <c r="B28" s="213"/>
      <c r="C28" s="213"/>
      <c r="D28" s="213"/>
      <c r="E28" s="213"/>
      <c r="F28" s="212"/>
      <c r="G28" s="212"/>
      <c r="H28" s="212"/>
      <c r="I28" s="212"/>
      <c r="J28" s="212"/>
      <c r="K28" s="212"/>
      <c r="L28" s="212"/>
      <c r="M28" s="211" t="s">
        <v>62</v>
      </c>
    </row>
    <row r="29" spans="1:13" ht="15.75">
      <c r="A29" s="210" t="s">
        <v>24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</row>
    <row r="30" spans="1:13" ht="15">
      <c r="A30" s="247" t="s">
        <v>113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</row>
    <row r="31" spans="1:13" ht="14.25">
      <c r="A31" s="207" t="s">
        <v>96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</row>
  </sheetData>
  <mergeCells count="15">
    <mergeCell ref="B5:M5"/>
    <mergeCell ref="A1:M1"/>
    <mergeCell ref="A2:M2"/>
    <mergeCell ref="B3:D3"/>
    <mergeCell ref="E3:F3"/>
    <mergeCell ref="H3:J3"/>
    <mergeCell ref="K3:M3"/>
    <mergeCell ref="A31:M31"/>
    <mergeCell ref="B22:D22"/>
    <mergeCell ref="E22:F22"/>
    <mergeCell ref="H22:J22"/>
    <mergeCell ref="K22:M22"/>
    <mergeCell ref="B24:M24"/>
    <mergeCell ref="A30:M30"/>
    <mergeCell ref="A29:M29"/>
  </mergeCells>
  <pageMargins left="0.78740157480314965" right="0.66" top="0.78740157480314965" bottom="0.70866141732283472" header="0.51181102362204722" footer="0.51181102362204722"/>
  <pageSetup paperSize="9" scale="65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31"/>
  <sheetViews>
    <sheetView topLeftCell="A18" zoomScale="85" zoomScaleNormal="85" workbookViewId="0">
      <selection activeCell="A26" sqref="A26"/>
    </sheetView>
  </sheetViews>
  <sheetFormatPr baseColWidth="10" defaultColWidth="8.88671875" defaultRowHeight="12.75"/>
  <cols>
    <col min="1" max="1" width="17.109375" style="204" customWidth="1"/>
    <col min="2" max="5" width="10.6640625" style="204" customWidth="1"/>
    <col min="6" max="13" width="10.6640625" style="203" customWidth="1"/>
    <col min="14" max="16384" width="8.88671875" style="203"/>
  </cols>
  <sheetData>
    <row r="1" spans="1:13" s="215" customFormat="1" ht="27.6" customHeight="1">
      <c r="A1" s="260" t="s">
        <v>119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</row>
    <row r="2" spans="1:13" s="215" customFormat="1" ht="13.5" thickBot="1">
      <c r="A2" s="266" t="s">
        <v>118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</row>
    <row r="3" spans="1:13" s="215" customFormat="1" ht="13.15" customHeight="1">
      <c r="A3" s="243"/>
      <c r="B3" s="242" t="s">
        <v>102</v>
      </c>
      <c r="C3" s="241"/>
      <c r="D3" s="241"/>
      <c r="E3" s="240" t="s">
        <v>110</v>
      </c>
      <c r="F3" s="239"/>
      <c r="G3" s="258"/>
      <c r="H3" s="240" t="s">
        <v>109</v>
      </c>
      <c r="I3" s="239"/>
      <c r="J3" s="239"/>
      <c r="K3" s="239" t="s">
        <v>39</v>
      </c>
      <c r="L3" s="239"/>
      <c r="M3" s="239"/>
    </row>
    <row r="4" spans="1:13" s="215" customFormat="1" ht="15.75">
      <c r="A4" s="238"/>
      <c r="B4" s="257" t="s">
        <v>5</v>
      </c>
      <c r="C4" s="256" t="s">
        <v>4</v>
      </c>
      <c r="D4" s="256" t="s">
        <v>3</v>
      </c>
      <c r="E4" s="257" t="s">
        <v>5</v>
      </c>
      <c r="F4" s="256" t="s">
        <v>4</v>
      </c>
      <c r="G4" s="256" t="s">
        <v>3</v>
      </c>
      <c r="H4" s="257" t="s">
        <v>5</v>
      </c>
      <c r="I4" s="256" t="s">
        <v>4</v>
      </c>
      <c r="J4" s="256" t="s">
        <v>3</v>
      </c>
      <c r="K4" s="257" t="s">
        <v>5</v>
      </c>
      <c r="L4" s="256" t="s">
        <v>4</v>
      </c>
      <c r="M4" s="256" t="s">
        <v>3</v>
      </c>
    </row>
    <row r="5" spans="1:13" s="215" customFormat="1" ht="15.75">
      <c r="A5" s="238"/>
      <c r="B5" s="255" t="s">
        <v>28</v>
      </c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</row>
    <row r="6" spans="1:13" s="215" customFormat="1" ht="13.15" hidden="1" customHeight="1">
      <c r="A6" s="253">
        <v>2005</v>
      </c>
      <c r="B6" s="236">
        <v>1225</v>
      </c>
      <c r="C6" s="236">
        <v>1255</v>
      </c>
      <c r="D6" s="236">
        <v>1176</v>
      </c>
      <c r="E6" s="236">
        <v>725</v>
      </c>
      <c r="F6" s="236">
        <v>736</v>
      </c>
      <c r="G6" s="236">
        <v>711</v>
      </c>
      <c r="H6" s="236">
        <v>1092</v>
      </c>
      <c r="I6" s="236">
        <v>1117</v>
      </c>
      <c r="J6" s="236">
        <v>1052</v>
      </c>
      <c r="K6" s="236">
        <v>1435</v>
      </c>
      <c r="L6" s="236">
        <v>1453</v>
      </c>
      <c r="M6" s="236">
        <v>1401</v>
      </c>
    </row>
    <row r="7" spans="1:13" s="215" customFormat="1" ht="13.15" hidden="1" customHeight="1">
      <c r="A7" s="253">
        <v>2006</v>
      </c>
      <c r="B7" s="236">
        <v>1193.3773608662805</v>
      </c>
      <c r="C7" s="236">
        <v>1224.8725592607473</v>
      </c>
      <c r="D7" s="236">
        <v>1140.4815789473685</v>
      </c>
      <c r="E7" s="236">
        <v>686.83966005665729</v>
      </c>
      <c r="F7" s="236">
        <v>697.2</v>
      </c>
      <c r="G7" s="236">
        <v>674.9</v>
      </c>
      <c r="H7" s="236">
        <v>1052.4526607538803</v>
      </c>
      <c r="I7" s="236">
        <v>1076.1500000000001</v>
      </c>
      <c r="J7" s="236">
        <v>1013.65</v>
      </c>
      <c r="K7" s="236">
        <v>1432.0961962513782</v>
      </c>
      <c r="L7" s="236">
        <v>1450.55</v>
      </c>
      <c r="M7" s="236">
        <v>1397.75</v>
      </c>
    </row>
    <row r="8" spans="1:13" s="215" customFormat="1" ht="13.15" hidden="1" customHeight="1">
      <c r="A8" s="253">
        <v>2007</v>
      </c>
      <c r="B8" s="236">
        <v>1247.6500000000001</v>
      </c>
      <c r="C8" s="236">
        <v>1279.8499999999999</v>
      </c>
      <c r="D8" s="236">
        <v>1193.75</v>
      </c>
      <c r="E8" s="236">
        <v>694.25</v>
      </c>
      <c r="F8" s="236">
        <v>755.95</v>
      </c>
      <c r="G8" s="236">
        <v>638.54999999999995</v>
      </c>
      <c r="H8" s="236">
        <v>1128.8</v>
      </c>
      <c r="I8" s="236">
        <v>1137</v>
      </c>
      <c r="J8" s="236">
        <v>1115</v>
      </c>
      <c r="K8" s="236">
        <v>1448.05</v>
      </c>
      <c r="L8" s="236">
        <v>1468.5</v>
      </c>
      <c r="M8" s="236">
        <v>1409.95</v>
      </c>
    </row>
    <row r="9" spans="1:13" s="215" customFormat="1" ht="13.15" hidden="1" customHeight="1">
      <c r="A9" s="253">
        <v>2008</v>
      </c>
      <c r="B9" s="236">
        <v>1312.4341805858144</v>
      </c>
      <c r="C9" s="236">
        <v>1347.2257717858538</v>
      </c>
      <c r="D9" s="236">
        <v>1255.7982506361323</v>
      </c>
      <c r="E9" s="236">
        <v>766.95</v>
      </c>
      <c r="F9" s="236">
        <v>864.45</v>
      </c>
      <c r="G9" s="236">
        <v>685.7</v>
      </c>
      <c r="H9" s="236">
        <v>1183.75</v>
      </c>
      <c r="I9" s="236">
        <v>1185.0999999999999</v>
      </c>
      <c r="J9" s="236">
        <v>1181.5</v>
      </c>
      <c r="K9" s="236">
        <v>1524.85</v>
      </c>
      <c r="L9" s="236">
        <v>1547.35</v>
      </c>
      <c r="M9" s="236">
        <v>1482.75</v>
      </c>
    </row>
    <row r="10" spans="1:13" s="215" customFormat="1" ht="13.15" hidden="1" customHeight="1">
      <c r="A10" s="253">
        <v>2009</v>
      </c>
      <c r="B10" s="236">
        <v>1353.8723955889252</v>
      </c>
      <c r="C10" s="236">
        <v>1394.9483600305109</v>
      </c>
      <c r="D10" s="236">
        <v>1288.200945121951</v>
      </c>
      <c r="E10" s="236">
        <v>813.45</v>
      </c>
      <c r="F10" s="236">
        <v>879.05</v>
      </c>
      <c r="G10" s="236">
        <v>756.7</v>
      </c>
      <c r="H10" s="236">
        <v>1193.0999999999999</v>
      </c>
      <c r="I10" s="236">
        <v>1206.45</v>
      </c>
      <c r="J10" s="236">
        <v>1172.5</v>
      </c>
      <c r="K10" s="236">
        <v>1605.65</v>
      </c>
      <c r="L10" s="236">
        <v>1628.2</v>
      </c>
      <c r="M10" s="236">
        <v>1563.55</v>
      </c>
    </row>
    <row r="11" spans="1:13" s="215" customFormat="1" ht="15" hidden="1">
      <c r="A11" s="253">
        <v>2010</v>
      </c>
      <c r="B11" s="254">
        <v>1324.7747875670841</v>
      </c>
      <c r="C11" s="254">
        <v>1377.3087615526804</v>
      </c>
      <c r="D11" s="254">
        <v>1244.3535087719297</v>
      </c>
      <c r="E11" s="236">
        <v>710.45</v>
      </c>
      <c r="F11" s="236">
        <v>761.05</v>
      </c>
      <c r="G11" s="236">
        <v>673.15</v>
      </c>
      <c r="H11" s="236">
        <v>1152.8</v>
      </c>
      <c r="I11" s="236">
        <v>1172.8499999999999</v>
      </c>
      <c r="J11" s="236">
        <v>1123.0999999999999</v>
      </c>
      <c r="K11" s="236">
        <v>1640.95</v>
      </c>
      <c r="L11" s="236">
        <v>1660.85</v>
      </c>
      <c r="M11" s="236">
        <v>1603.4</v>
      </c>
    </row>
    <row r="12" spans="1:13" s="215" customFormat="1" ht="15">
      <c r="A12" s="253">
        <v>2011</v>
      </c>
      <c r="B12" s="254">
        <v>1470.2322178171642</v>
      </c>
      <c r="C12" s="254">
        <v>1516.7648374760993</v>
      </c>
      <c r="D12" s="254">
        <v>1397.498924088464</v>
      </c>
      <c r="E12" s="236">
        <v>861.35</v>
      </c>
      <c r="F12" s="236">
        <v>833.8</v>
      </c>
      <c r="G12" s="236">
        <v>883.8</v>
      </c>
      <c r="H12" s="236">
        <v>1312.65</v>
      </c>
      <c r="I12" s="236">
        <v>1341.45</v>
      </c>
      <c r="J12" s="236">
        <v>1270.95</v>
      </c>
      <c r="K12" s="236">
        <v>1747</v>
      </c>
      <c r="L12" s="236">
        <v>1764.05</v>
      </c>
      <c r="M12" s="236">
        <v>1713.8</v>
      </c>
    </row>
    <row r="13" spans="1:13" s="215" customFormat="1" ht="15">
      <c r="A13" s="253">
        <v>2012</v>
      </c>
      <c r="B13" s="254">
        <v>1523.6412656177695</v>
      </c>
      <c r="C13" s="254">
        <v>1571.7114318268134</v>
      </c>
      <c r="D13" s="254">
        <v>1448.7041740674956</v>
      </c>
      <c r="E13" s="236">
        <v>910.35</v>
      </c>
      <c r="F13" s="236">
        <v>934.4</v>
      </c>
      <c r="G13" s="236">
        <v>892.65</v>
      </c>
      <c r="H13" s="236">
        <v>1381.85</v>
      </c>
      <c r="I13" s="236">
        <v>1405.85</v>
      </c>
      <c r="J13" s="236">
        <v>1347</v>
      </c>
      <c r="K13" s="236">
        <v>1782</v>
      </c>
      <c r="L13" s="236">
        <v>1796.6</v>
      </c>
      <c r="M13" s="236">
        <v>1753.55</v>
      </c>
    </row>
    <row r="14" spans="1:13" s="215" customFormat="1" ht="15">
      <c r="A14" s="253">
        <v>2013</v>
      </c>
      <c r="B14" s="254">
        <v>1659.8697410604195</v>
      </c>
      <c r="C14" s="254">
        <v>1693.7674858984692</v>
      </c>
      <c r="D14" s="254">
        <v>1606.3832803560078</v>
      </c>
      <c r="E14" s="236">
        <v>1109.45</v>
      </c>
      <c r="F14" s="236">
        <v>1108.2</v>
      </c>
      <c r="G14" s="236">
        <v>1110.55</v>
      </c>
      <c r="H14" s="236">
        <v>1568.7</v>
      </c>
      <c r="I14" s="236">
        <v>1583.5</v>
      </c>
      <c r="J14" s="236">
        <v>1547.45</v>
      </c>
      <c r="K14" s="236">
        <v>1829.35</v>
      </c>
      <c r="L14" s="236">
        <v>1847.55</v>
      </c>
      <c r="M14" s="236">
        <v>1794.55</v>
      </c>
    </row>
    <row r="15" spans="1:13" s="215" customFormat="1" ht="15">
      <c r="A15" s="253" t="s">
        <v>108</v>
      </c>
      <c r="B15" s="254">
        <v>1630.4429283604136</v>
      </c>
      <c r="C15" s="254">
        <v>1640.5769066503967</v>
      </c>
      <c r="D15" s="254">
        <v>1614.9054256314314</v>
      </c>
      <c r="E15" s="236">
        <v>1185.4000000000001</v>
      </c>
      <c r="F15" s="236">
        <v>1180.25</v>
      </c>
      <c r="G15" s="236">
        <v>1190.05</v>
      </c>
      <c r="H15" s="236">
        <v>1676.75</v>
      </c>
      <c r="I15" s="236">
        <v>1680.35</v>
      </c>
      <c r="J15" s="236">
        <v>1672.3</v>
      </c>
      <c r="K15" s="236">
        <v>1712.75</v>
      </c>
      <c r="L15" s="236">
        <v>1697.35</v>
      </c>
      <c r="M15" s="236">
        <v>1752.25</v>
      </c>
    </row>
    <row r="16" spans="1:13" s="215" customFormat="1" ht="15">
      <c r="A16" s="253" t="s">
        <v>107</v>
      </c>
      <c r="B16" s="254">
        <v>1856.0873522895124</v>
      </c>
      <c r="C16" s="254">
        <v>1849.2346153846154</v>
      </c>
      <c r="D16" s="254">
        <v>1866.369621421976</v>
      </c>
      <c r="E16" s="236">
        <v>1357.05</v>
      </c>
      <c r="F16" s="236">
        <v>1335.4</v>
      </c>
      <c r="G16" s="236">
        <v>1379.7</v>
      </c>
      <c r="H16" s="236">
        <v>1903.2</v>
      </c>
      <c r="I16" s="236">
        <v>1886.85</v>
      </c>
      <c r="J16" s="236">
        <v>1922.25</v>
      </c>
      <c r="K16" s="236">
        <v>1955.8</v>
      </c>
      <c r="L16" s="236">
        <v>1931.7</v>
      </c>
      <c r="M16" s="236">
        <v>2016.1</v>
      </c>
    </row>
    <row r="17" spans="1:13" s="215" customFormat="1" ht="15">
      <c r="A17" s="253" t="s">
        <v>106</v>
      </c>
      <c r="B17" s="254">
        <v>1990.305372191011</v>
      </c>
      <c r="C17" s="254">
        <v>1984.8967109233556</v>
      </c>
      <c r="D17" s="254">
        <v>1997.8302686817797</v>
      </c>
      <c r="E17" s="236">
        <v>1661.9561583577713</v>
      </c>
      <c r="F17" s="236">
        <v>1630.756395348837</v>
      </c>
      <c r="G17" s="236">
        <v>1693.7097633136095</v>
      </c>
      <c r="H17" s="236">
        <v>2026.9592282958197</v>
      </c>
      <c r="I17" s="236">
        <v>2029.9452294685989</v>
      </c>
      <c r="J17" s="236">
        <v>2023.5583906464924</v>
      </c>
      <c r="K17" s="236">
        <v>2048.0473214285716</v>
      </c>
      <c r="L17" s="236">
        <v>2020.8357686453578</v>
      </c>
      <c r="M17" s="236">
        <v>2108.6506779661017</v>
      </c>
    </row>
    <row r="18" spans="1:13" s="215" customFormat="1" ht="15">
      <c r="A18" s="253" t="s">
        <v>105</v>
      </c>
      <c r="B18" s="254">
        <v>1849</v>
      </c>
      <c r="C18" s="254">
        <v>1851</v>
      </c>
      <c r="D18" s="254">
        <v>1847</v>
      </c>
      <c r="E18" s="236">
        <v>1486</v>
      </c>
      <c r="F18" s="236">
        <v>1487</v>
      </c>
      <c r="G18" s="236">
        <v>1486</v>
      </c>
      <c r="H18" s="236">
        <v>1892</v>
      </c>
      <c r="I18" s="236">
        <v>1885</v>
      </c>
      <c r="J18" s="236">
        <v>1901</v>
      </c>
      <c r="K18" s="236">
        <v>1909</v>
      </c>
      <c r="L18" s="236">
        <v>1891</v>
      </c>
      <c r="M18" s="236">
        <v>1954</v>
      </c>
    </row>
    <row r="19" spans="1:13" s="215" customFormat="1" ht="15">
      <c r="A19" s="253" t="s">
        <v>104</v>
      </c>
      <c r="B19" s="254">
        <v>2083.3254987749388</v>
      </c>
      <c r="C19" s="254">
        <v>2096.3126650660265</v>
      </c>
      <c r="D19" s="254">
        <v>2065.1587321578509</v>
      </c>
      <c r="E19" s="236">
        <v>1663.9539130434782</v>
      </c>
      <c r="F19" s="236">
        <v>1725.701572327044</v>
      </c>
      <c r="G19" s="236">
        <v>1611.1696236559142</v>
      </c>
      <c r="H19" s="236">
        <v>2152.6519433465087</v>
      </c>
      <c r="I19" s="236">
        <v>2162.0512696493347</v>
      </c>
      <c r="J19" s="236">
        <v>2141.4026772793054</v>
      </c>
      <c r="K19" s="236">
        <v>2123.0092555331994</v>
      </c>
      <c r="L19" s="236">
        <v>2103.0205147058823</v>
      </c>
      <c r="M19" s="236">
        <v>2166.2969745222931</v>
      </c>
    </row>
    <row r="20" spans="1:13" s="215" customFormat="1" ht="15">
      <c r="A20" s="253" t="s">
        <v>103</v>
      </c>
      <c r="B20" s="254">
        <v>2062.0115594143681</v>
      </c>
      <c r="C20" s="254">
        <v>2071.8563272513243</v>
      </c>
      <c r="D20" s="254">
        <v>2048.5008481421646</v>
      </c>
      <c r="E20" s="236">
        <v>1578.3093484419262</v>
      </c>
      <c r="F20" s="236">
        <v>1637.39625</v>
      </c>
      <c r="G20" s="236">
        <v>1529.3253886010366</v>
      </c>
      <c r="H20" s="236">
        <v>2150.4435256410256</v>
      </c>
      <c r="I20" s="236">
        <v>2153.7346062052507</v>
      </c>
      <c r="J20" s="236">
        <v>2146.6236842105263</v>
      </c>
      <c r="K20" s="236">
        <v>2094.0359863281251</v>
      </c>
      <c r="L20" s="236">
        <v>2073.1396576319544</v>
      </c>
      <c r="M20" s="236">
        <v>2139.386842105263</v>
      </c>
    </row>
    <row r="21" spans="1:13" s="215" customFormat="1" ht="15.75" thickBot="1">
      <c r="A21" s="253"/>
      <c r="B21" s="254"/>
      <c r="C21" s="254"/>
      <c r="D21" s="254"/>
      <c r="E21" s="236"/>
      <c r="F21" s="236"/>
      <c r="G21" s="236"/>
      <c r="H21" s="236"/>
      <c r="I21" s="236"/>
      <c r="J21" s="236"/>
      <c r="K21" s="236"/>
      <c r="L21" s="236"/>
      <c r="M21" s="236"/>
    </row>
    <row r="22" spans="1:13" s="215" customFormat="1" ht="15.75">
      <c r="A22" s="253"/>
      <c r="B22" s="242" t="s">
        <v>102</v>
      </c>
      <c r="C22" s="241"/>
      <c r="D22" s="241"/>
      <c r="E22" s="240" t="s">
        <v>64</v>
      </c>
      <c r="F22" s="239"/>
      <c r="G22" s="258"/>
      <c r="H22" s="240" t="s">
        <v>65</v>
      </c>
      <c r="I22" s="239"/>
      <c r="J22" s="239"/>
      <c r="K22" s="239" t="s">
        <v>39</v>
      </c>
      <c r="L22" s="239"/>
      <c r="M22" s="239"/>
    </row>
    <row r="23" spans="1:13" s="215" customFormat="1" ht="15.75">
      <c r="A23" s="253"/>
      <c r="B23" s="257" t="s">
        <v>5</v>
      </c>
      <c r="C23" s="256" t="s">
        <v>4</v>
      </c>
      <c r="D23" s="256" t="s">
        <v>3</v>
      </c>
      <c r="E23" s="257" t="s">
        <v>5</v>
      </c>
      <c r="F23" s="256" t="s">
        <v>4</v>
      </c>
      <c r="G23" s="256" t="s">
        <v>3</v>
      </c>
      <c r="H23" s="257" t="s">
        <v>5</v>
      </c>
      <c r="I23" s="256" t="s">
        <v>4</v>
      </c>
      <c r="J23" s="256" t="s">
        <v>3</v>
      </c>
      <c r="K23" s="257" t="s">
        <v>5</v>
      </c>
      <c r="L23" s="256" t="s">
        <v>4</v>
      </c>
      <c r="M23" s="256" t="s">
        <v>3</v>
      </c>
    </row>
    <row r="24" spans="1:13" s="215" customFormat="1" ht="13.15" customHeight="1">
      <c r="A24" s="253"/>
      <c r="B24" s="255" t="s">
        <v>28</v>
      </c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</row>
    <row r="25" spans="1:13" s="215" customFormat="1" ht="15">
      <c r="A25" s="253" t="s">
        <v>101</v>
      </c>
      <c r="B25" s="254">
        <v>2275.6893700217229</v>
      </c>
      <c r="C25" s="254">
        <v>2290.9713116123639</v>
      </c>
      <c r="D25" s="254">
        <v>2254.7717209834191</v>
      </c>
      <c r="E25" s="236">
        <v>866.78115789473679</v>
      </c>
      <c r="F25" s="236">
        <v>804.26465116279064</v>
      </c>
      <c r="G25" s="236">
        <v>918.47750000000008</v>
      </c>
      <c r="H25" s="236">
        <v>2271.2346752265858</v>
      </c>
      <c r="I25" s="236">
        <v>2269.387899860918</v>
      </c>
      <c r="J25" s="236">
        <v>2273.4294380165288</v>
      </c>
      <c r="K25" s="236">
        <v>2379.7195928571432</v>
      </c>
      <c r="L25" s="236">
        <v>2394.9859145673604</v>
      </c>
      <c r="M25" s="236">
        <v>2351.0991581108829</v>
      </c>
    </row>
    <row r="26" spans="1:13" s="215" customFormat="1" ht="45">
      <c r="A26" s="253" t="s">
        <v>100</v>
      </c>
      <c r="B26" s="254">
        <v>10.362590337177423</v>
      </c>
      <c r="C26" s="254">
        <v>10.575780833786553</v>
      </c>
      <c r="D26" s="254">
        <v>10.069357453687488</v>
      </c>
      <c r="E26" s="236" t="s">
        <v>21</v>
      </c>
      <c r="F26" s="236" t="s">
        <v>21</v>
      </c>
      <c r="G26" s="236" t="s">
        <v>21</v>
      </c>
      <c r="H26" s="236" t="s">
        <v>21</v>
      </c>
      <c r="I26" s="236" t="s">
        <v>21</v>
      </c>
      <c r="J26" s="236" t="s">
        <v>21</v>
      </c>
      <c r="K26" s="236">
        <v>13.642726695922832</v>
      </c>
      <c r="L26" s="236">
        <v>15.524581556798509</v>
      </c>
      <c r="M26" s="236">
        <v>9.8959342854181642</v>
      </c>
    </row>
    <row r="27" spans="1:13" s="215" customFormat="1" ht="45.75" thickBot="1">
      <c r="A27" s="265" t="s">
        <v>99</v>
      </c>
      <c r="B27" s="264">
        <v>4.9737671509015646</v>
      </c>
      <c r="C27" s="264">
        <v>4.6887840197562536</v>
      </c>
      <c r="D27" s="264">
        <v>5.4589529779117019</v>
      </c>
      <c r="E27" s="263" t="s">
        <v>21</v>
      </c>
      <c r="F27" s="263" t="s">
        <v>21</v>
      </c>
      <c r="G27" s="263" t="s">
        <v>21</v>
      </c>
      <c r="H27" s="263" t="s">
        <v>21</v>
      </c>
      <c r="I27" s="263" t="s">
        <v>21</v>
      </c>
      <c r="J27" s="263" t="s">
        <v>21</v>
      </c>
      <c r="K27" s="263">
        <v>3.4939027761838215</v>
      </c>
      <c r="L27" s="263">
        <v>3.4557598422836122</v>
      </c>
      <c r="M27" s="263">
        <v>3.5754327214921444</v>
      </c>
    </row>
    <row r="28" spans="1:13">
      <c r="M28" s="211" t="s">
        <v>62</v>
      </c>
    </row>
    <row r="29" spans="1:13" ht="15.75">
      <c r="A29" s="210" t="s">
        <v>24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</row>
    <row r="30" spans="1:13" ht="15">
      <c r="A30" s="247" t="s">
        <v>113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</row>
    <row r="31" spans="1:13" ht="15">
      <c r="A31" s="262" t="s">
        <v>96</v>
      </c>
      <c r="B31" s="261"/>
      <c r="C31" s="261"/>
      <c r="D31" s="261"/>
      <c r="E31" s="261"/>
      <c r="F31" s="261"/>
      <c r="G31" s="261"/>
      <c r="H31" s="261"/>
      <c r="I31" s="261"/>
      <c r="J31" s="261"/>
      <c r="K31" s="261"/>
      <c r="L31" s="261"/>
      <c r="M31" s="261"/>
    </row>
  </sheetData>
  <mergeCells count="15">
    <mergeCell ref="B5:M5"/>
    <mergeCell ref="A1:M1"/>
    <mergeCell ref="A2:M2"/>
    <mergeCell ref="B3:D3"/>
    <mergeCell ref="H3:J3"/>
    <mergeCell ref="K3:M3"/>
    <mergeCell ref="E3:F3"/>
    <mergeCell ref="E22:F22"/>
    <mergeCell ref="H22:J22"/>
    <mergeCell ref="K22:M22"/>
    <mergeCell ref="B24:M24"/>
    <mergeCell ref="A31:M31"/>
    <mergeCell ref="A29:M29"/>
    <mergeCell ref="A30:M30"/>
    <mergeCell ref="B22:D22"/>
  </mergeCells>
  <pageMargins left="0.78740157480314965" right="0.66" top="0.78740157480314965" bottom="0.70866141732283472" header="0.51181102362204722" footer="0.51181102362204722"/>
  <pageSetup paperSize="9" scale="65" fitToHeight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27"/>
  <sheetViews>
    <sheetView topLeftCell="A13" zoomScale="85" zoomScaleNormal="85" workbookViewId="0">
      <selection activeCell="A26" sqref="A26"/>
    </sheetView>
  </sheetViews>
  <sheetFormatPr baseColWidth="10" defaultColWidth="7.77734375" defaultRowHeight="12.75"/>
  <cols>
    <col min="1" max="1" width="18.6640625" style="204" customWidth="1"/>
    <col min="2" max="10" width="14.109375" style="203" customWidth="1"/>
    <col min="11" max="211" width="8.88671875" style="203" customWidth="1"/>
    <col min="212" max="212" width="6.77734375" style="203" customWidth="1"/>
    <col min="213" max="16384" width="7.77734375" style="203"/>
  </cols>
  <sheetData>
    <row r="1" spans="1:10" s="215" customFormat="1" ht="30" customHeight="1">
      <c r="A1" s="246" t="s">
        <v>129</v>
      </c>
      <c r="B1" s="246"/>
      <c r="C1" s="246"/>
      <c r="D1" s="246"/>
      <c r="E1" s="158"/>
      <c r="F1" s="158"/>
      <c r="G1" s="158"/>
      <c r="H1" s="158"/>
      <c r="I1" s="158"/>
      <c r="J1" s="158"/>
    </row>
    <row r="2" spans="1:10" ht="15.75">
      <c r="A2" s="283"/>
      <c r="B2" s="283"/>
      <c r="C2" s="283"/>
      <c r="D2" s="283"/>
      <c r="E2" s="215"/>
      <c r="F2" s="215"/>
      <c r="G2" s="215"/>
      <c r="H2" s="215"/>
      <c r="I2" s="215"/>
      <c r="J2" s="215"/>
    </row>
    <row r="3" spans="1:10" ht="15" customHeight="1" thickBot="1">
      <c r="A3" s="282" t="s">
        <v>128</v>
      </c>
      <c r="B3" s="281"/>
      <c r="C3" s="281"/>
      <c r="D3" s="281"/>
      <c r="E3" s="158"/>
      <c r="F3" s="158"/>
      <c r="G3" s="158"/>
      <c r="H3" s="158"/>
      <c r="I3" s="158"/>
      <c r="J3" s="158"/>
    </row>
    <row r="4" spans="1:10" ht="29.45" customHeight="1">
      <c r="A4" s="280"/>
      <c r="B4" s="279" t="s">
        <v>0</v>
      </c>
      <c r="C4" s="279"/>
      <c r="D4" s="279"/>
      <c r="E4" s="279" t="s">
        <v>127</v>
      </c>
      <c r="F4" s="279"/>
      <c r="G4" s="279"/>
      <c r="H4" s="279" t="s">
        <v>126</v>
      </c>
      <c r="I4" s="279"/>
      <c r="J4" s="279"/>
    </row>
    <row r="5" spans="1:10" ht="43.9" customHeight="1">
      <c r="A5" s="278"/>
      <c r="B5" s="277" t="s">
        <v>102</v>
      </c>
      <c r="C5" s="275" t="s">
        <v>52</v>
      </c>
      <c r="D5" s="277" t="s">
        <v>125</v>
      </c>
      <c r="E5" s="277" t="s">
        <v>124</v>
      </c>
      <c r="F5" s="275" t="s">
        <v>52</v>
      </c>
      <c r="G5" s="277" t="s">
        <v>123</v>
      </c>
      <c r="H5" s="277" t="s">
        <v>35</v>
      </c>
      <c r="I5" s="275" t="s">
        <v>122</v>
      </c>
      <c r="J5" s="277" t="s">
        <v>121</v>
      </c>
    </row>
    <row r="6" spans="1:10" ht="13.15" hidden="1" customHeight="1">
      <c r="A6" s="276"/>
      <c r="B6" s="274"/>
      <c r="C6" s="275"/>
      <c r="D6" s="274"/>
      <c r="E6" s="274"/>
      <c r="F6" s="275"/>
      <c r="G6" s="274"/>
      <c r="H6" s="274"/>
      <c r="I6" s="275"/>
      <c r="J6" s="274"/>
    </row>
    <row r="7" spans="1:10" ht="13.15" hidden="1" customHeight="1">
      <c r="A7" s="219">
        <v>2005</v>
      </c>
      <c r="B7" s="271">
        <f>SUM(C7:D7)</f>
        <v>3816</v>
      </c>
      <c r="C7" s="270">
        <v>2271</v>
      </c>
      <c r="D7" s="270">
        <v>1545</v>
      </c>
      <c r="E7" s="270">
        <v>4676442</v>
      </c>
      <c r="F7" s="270">
        <v>2790693.1</v>
      </c>
      <c r="G7" s="270">
        <v>1885748.9</v>
      </c>
      <c r="H7" s="270">
        <v>1225.4827044025158</v>
      </c>
      <c r="I7" s="270">
        <v>1228.8388815499779</v>
      </c>
      <c r="J7" s="270">
        <v>1220.5494498381877</v>
      </c>
    </row>
    <row r="8" spans="1:10" ht="13.15" hidden="1" customHeight="1">
      <c r="A8" s="219">
        <v>2006</v>
      </c>
      <c r="B8" s="271">
        <f>SUM(C8:D8)</f>
        <v>3971</v>
      </c>
      <c r="C8" s="270">
        <v>2356</v>
      </c>
      <c r="D8" s="270">
        <v>1615</v>
      </c>
      <c r="E8" s="270">
        <v>4738892.45</v>
      </c>
      <c r="F8" s="270">
        <v>2834102.1</v>
      </c>
      <c r="G8" s="270">
        <v>1904790.35</v>
      </c>
      <c r="H8" s="270">
        <v>1193.3750818433643</v>
      </c>
      <c r="I8" s="270">
        <v>1202.9295840407472</v>
      </c>
      <c r="J8" s="270">
        <v>1179.4367492260062</v>
      </c>
    </row>
    <row r="9" spans="1:10" ht="13.15" hidden="1" customHeight="1">
      <c r="A9" s="219">
        <v>2007</v>
      </c>
      <c r="B9" s="271">
        <f>SUM(C9:D9)</f>
        <v>3866</v>
      </c>
      <c r="C9" s="270">
        <v>2358</v>
      </c>
      <c r="D9" s="270">
        <v>1508</v>
      </c>
      <c r="E9" s="270">
        <v>4823438.3499999996</v>
      </c>
      <c r="F9" s="270">
        <v>2903407.3</v>
      </c>
      <c r="G9" s="270">
        <v>1920031.05</v>
      </c>
      <c r="H9" s="270">
        <v>1247.6560657009829</v>
      </c>
      <c r="I9" s="270">
        <v>1231.3008057675995</v>
      </c>
      <c r="J9" s="270">
        <v>1291.1510121457491</v>
      </c>
    </row>
    <row r="10" spans="1:10" ht="13.15" hidden="1" customHeight="1">
      <c r="A10" s="219">
        <v>2008</v>
      </c>
      <c r="B10" s="271">
        <f>SUM(C10:D10)</f>
        <v>4131</v>
      </c>
      <c r="C10" s="270">
        <v>2536</v>
      </c>
      <c r="D10" s="270">
        <v>1595</v>
      </c>
      <c r="E10" s="270">
        <v>5421666</v>
      </c>
      <c r="F10" s="270">
        <v>3301384</v>
      </c>
      <c r="G10" s="270">
        <v>2120282</v>
      </c>
      <c r="H10" s="270">
        <v>1312</v>
      </c>
      <c r="I10" s="270">
        <v>1302</v>
      </c>
      <c r="J10" s="270">
        <v>1329</v>
      </c>
    </row>
    <row r="11" spans="1:10" hidden="1">
      <c r="A11" s="219">
        <v>2009</v>
      </c>
      <c r="B11" s="271">
        <f>SUM(C11:D11)</f>
        <v>4262</v>
      </c>
      <c r="C11" s="270">
        <v>2683</v>
      </c>
      <c r="D11" s="270">
        <v>1579</v>
      </c>
      <c r="E11" s="270">
        <v>5770204.1499999994</v>
      </c>
      <c r="F11" s="270">
        <v>3588157.05</v>
      </c>
      <c r="G11" s="270">
        <v>2182047.1</v>
      </c>
      <c r="H11" s="270">
        <v>1353.8723955889252</v>
      </c>
      <c r="I11" s="270">
        <v>1337.3675177040625</v>
      </c>
      <c r="J11" s="270">
        <v>1381.9170994300187</v>
      </c>
    </row>
    <row r="12" spans="1:10" hidden="1">
      <c r="A12" s="219">
        <v>2010</v>
      </c>
      <c r="B12" s="271">
        <f>SUM(C12:D12)</f>
        <v>4472</v>
      </c>
      <c r="C12" s="270">
        <v>2763</v>
      </c>
      <c r="D12" s="270">
        <v>1709</v>
      </c>
      <c r="E12" s="270">
        <v>5924392.8500000006</v>
      </c>
      <c r="F12" s="270">
        <v>3646685.75</v>
      </c>
      <c r="G12" s="270">
        <v>2277707.1</v>
      </c>
      <c r="H12" s="270">
        <v>1324.7747875670841</v>
      </c>
      <c r="I12" s="270">
        <v>1319.828356858487</v>
      </c>
      <c r="J12" s="270">
        <v>1332.7718548858979</v>
      </c>
    </row>
    <row r="13" spans="1:10">
      <c r="A13" s="219">
        <v>2011</v>
      </c>
      <c r="B13" s="273">
        <f>SUM(C13:D13)</f>
        <v>4288</v>
      </c>
      <c r="C13" s="272">
        <v>2715</v>
      </c>
      <c r="D13" s="272">
        <v>1573</v>
      </c>
      <c r="E13" s="272">
        <v>6304355.75</v>
      </c>
      <c r="F13" s="272">
        <v>3931227.9000000004</v>
      </c>
      <c r="G13" s="272">
        <v>2373127.8499999996</v>
      </c>
      <c r="H13" s="272">
        <v>1470.2322178171642</v>
      </c>
      <c r="I13" s="272">
        <v>1447.9660773480664</v>
      </c>
      <c r="J13" s="272">
        <v>1508.6636045772407</v>
      </c>
    </row>
    <row r="14" spans="1:10">
      <c r="A14" s="219">
        <v>2012</v>
      </c>
      <c r="B14" s="271">
        <f>SUM(C14:D14)</f>
        <v>4322</v>
      </c>
      <c r="C14" s="270">
        <v>2811</v>
      </c>
      <c r="D14" s="270">
        <v>1511</v>
      </c>
      <c r="E14" s="270">
        <v>6585177.5499999998</v>
      </c>
      <c r="F14" s="270">
        <v>4218565.9000000004</v>
      </c>
      <c r="G14" s="270">
        <v>2366611.65</v>
      </c>
      <c r="H14" s="270">
        <v>1523.6412656177695</v>
      </c>
      <c r="I14" s="270">
        <v>1500.7349341871222</v>
      </c>
      <c r="J14" s="270">
        <v>1566.2552283256121</v>
      </c>
    </row>
    <row r="15" spans="1:10">
      <c r="A15" s="219">
        <v>2013</v>
      </c>
      <c r="B15" s="271">
        <f>SUM(C15:D15)</f>
        <v>4055</v>
      </c>
      <c r="C15" s="270">
        <v>2654</v>
      </c>
      <c r="D15" s="270">
        <v>1401</v>
      </c>
      <c r="E15" s="270">
        <v>6730771.8000000007</v>
      </c>
      <c r="F15" s="270">
        <v>4389280.0999999996</v>
      </c>
      <c r="G15" s="270">
        <v>2341491.7000000002</v>
      </c>
      <c r="H15" s="270">
        <v>1659.8697410604195</v>
      </c>
      <c r="I15" s="270">
        <v>1653.8357573474</v>
      </c>
      <c r="J15" s="270">
        <v>1671.3002855103498</v>
      </c>
    </row>
    <row r="16" spans="1:10">
      <c r="A16" s="219">
        <v>2014</v>
      </c>
      <c r="B16" s="271">
        <f>SUM(C16:D16)</f>
        <v>2708</v>
      </c>
      <c r="C16" s="270">
        <v>2135</v>
      </c>
      <c r="D16" s="270">
        <v>573</v>
      </c>
      <c r="E16" s="270">
        <v>4415239.45</v>
      </c>
      <c r="F16" s="270">
        <v>3503821.7</v>
      </c>
      <c r="G16" s="270">
        <v>911417.75</v>
      </c>
      <c r="H16" s="270">
        <v>1630.4429283604136</v>
      </c>
      <c r="I16" s="270">
        <v>1641.1342857142859</v>
      </c>
      <c r="J16" s="270">
        <v>1590.6068935427575</v>
      </c>
    </row>
    <row r="17" spans="1:10">
      <c r="A17" s="219" t="s">
        <v>107</v>
      </c>
      <c r="B17" s="271">
        <f>SUM(C17:D17)</f>
        <v>2708</v>
      </c>
      <c r="C17" s="270">
        <v>2147</v>
      </c>
      <c r="D17" s="270">
        <v>561</v>
      </c>
      <c r="E17" s="270">
        <v>5026284.55</v>
      </c>
      <c r="F17" s="270">
        <v>4034334.5500000003</v>
      </c>
      <c r="G17" s="270">
        <v>991950</v>
      </c>
      <c r="H17" s="270">
        <v>1856.0873522895124</v>
      </c>
      <c r="I17" s="270">
        <v>1879.0566138798324</v>
      </c>
      <c r="J17" s="270">
        <v>1768.1818181818182</v>
      </c>
    </row>
    <row r="18" spans="1:10">
      <c r="A18" s="219" t="s">
        <v>106</v>
      </c>
      <c r="B18" s="271">
        <f>SUM(C18:D18)</f>
        <v>2848</v>
      </c>
      <c r="C18" s="270">
        <v>2202</v>
      </c>
      <c r="D18" s="270">
        <v>646</v>
      </c>
      <c r="E18" s="270">
        <v>5668389.7000000002</v>
      </c>
      <c r="F18" s="270">
        <v>4400827</v>
      </c>
      <c r="G18" s="270">
        <v>1267562.7</v>
      </c>
      <c r="H18" s="270">
        <v>1990.3053721910112</v>
      </c>
      <c r="I18" s="270">
        <v>1998.5590372388738</v>
      </c>
      <c r="J18" s="270">
        <v>1962.171362229102</v>
      </c>
    </row>
    <row r="19" spans="1:10">
      <c r="A19" s="219" t="s">
        <v>105</v>
      </c>
      <c r="B19" s="271">
        <f>SUM(C19:D19)</f>
        <v>2788</v>
      </c>
      <c r="C19" s="270">
        <v>2158</v>
      </c>
      <c r="D19" s="270">
        <v>630</v>
      </c>
      <c r="E19" s="270">
        <v>5156147</v>
      </c>
      <c r="F19" s="270">
        <v>4011050</v>
      </c>
      <c r="G19" s="270">
        <v>1145097</v>
      </c>
      <c r="H19" s="270">
        <v>1849.4071018651364</v>
      </c>
      <c r="I19" s="270">
        <v>1858.6886005560705</v>
      </c>
      <c r="J19" s="270">
        <v>1817.6142857142856</v>
      </c>
    </row>
    <row r="20" spans="1:10">
      <c r="A20" s="219" t="s">
        <v>104</v>
      </c>
      <c r="B20" s="271">
        <f>SUM(C20:D20)</f>
        <v>2857</v>
      </c>
      <c r="C20" s="270">
        <v>2220</v>
      </c>
      <c r="D20" s="270">
        <v>637</v>
      </c>
      <c r="E20" s="270">
        <v>5952060.9500000002</v>
      </c>
      <c r="F20" s="270">
        <v>4606925.3999999994</v>
      </c>
      <c r="G20" s="270">
        <v>1345135.7</v>
      </c>
      <c r="H20" s="270">
        <v>2083.3254987749388</v>
      </c>
      <c r="I20" s="270">
        <v>2075.1916216216214</v>
      </c>
      <c r="J20" s="270">
        <v>2111.6729984301414</v>
      </c>
    </row>
    <row r="21" spans="1:10">
      <c r="A21" s="219" t="s">
        <v>103</v>
      </c>
      <c r="B21" s="271">
        <f>SUM(C21:D21)</f>
        <v>2937</v>
      </c>
      <c r="C21" s="270">
        <v>2310</v>
      </c>
      <c r="D21" s="270">
        <v>627</v>
      </c>
      <c r="E21" s="270">
        <v>6056127.9999999991</v>
      </c>
      <c r="F21" s="270">
        <v>4744436.8</v>
      </c>
      <c r="G21" s="270">
        <v>1311691.2</v>
      </c>
      <c r="H21" s="270">
        <v>2062.0115594143681</v>
      </c>
      <c r="I21" s="270">
        <v>2053.8687445887444</v>
      </c>
      <c r="J21" s="270">
        <v>2092.0114832535883</v>
      </c>
    </row>
    <row r="22" spans="1:10" ht="16.149999999999999" customHeight="1">
      <c r="A22" s="219" t="s">
        <v>101</v>
      </c>
      <c r="B22" s="271">
        <f>SUM(C22:D22)</f>
        <v>4143</v>
      </c>
      <c r="C22" s="270">
        <v>3109</v>
      </c>
      <c r="D22" s="270">
        <v>1034</v>
      </c>
      <c r="E22" s="270">
        <v>9428181.0600000005</v>
      </c>
      <c r="F22" s="270">
        <v>7306785.6799999997</v>
      </c>
      <c r="G22" s="270">
        <v>2121395.38</v>
      </c>
      <c r="H22" s="270">
        <v>2275.6893700217233</v>
      </c>
      <c r="I22" s="270">
        <v>2350.2044644580251</v>
      </c>
      <c r="J22" s="270">
        <v>2051.6396324951643</v>
      </c>
    </row>
    <row r="23" spans="1:10" ht="28.15" customHeight="1">
      <c r="A23" s="219" t="s">
        <v>100</v>
      </c>
      <c r="B23" s="217">
        <f>IF(B21=0,1,(+B22/B21)-1)*100</f>
        <v>41.062308478038823</v>
      </c>
      <c r="C23" s="217">
        <f>IF(C21=0,1,(+C22/C21)-1)*100</f>
        <v>34.588744588744589</v>
      </c>
      <c r="D23" s="217">
        <f>IF(D21=0,1,(+D22/D21)-1)*100</f>
        <v>64.912280701754383</v>
      </c>
      <c r="E23" s="217">
        <f>IF(E21=0,1,(+E22/E21)-1)*100</f>
        <v>55.680016340473685</v>
      </c>
      <c r="F23" s="217">
        <f>IF(F21=0,1,(+F22/F21)-1)*100</f>
        <v>54.007440461637081</v>
      </c>
      <c r="G23" s="217">
        <f>IF(G21=0,1,(+G22/G21)-1)*100</f>
        <v>61.729786705895421</v>
      </c>
      <c r="H23" s="217">
        <f>IF(H21=0,1,(+H22/H21)-1)*100</f>
        <v>10.362590337177435</v>
      </c>
      <c r="I23" s="217">
        <f>IF(I21=0,1,(+I22/I21)-1)*100</f>
        <v>14.428172231065206</v>
      </c>
      <c r="J23" s="217">
        <f>IF(J21=0,1,(+J22/J21)-1)*100</f>
        <v>-1.9298101889783092</v>
      </c>
    </row>
    <row r="24" spans="1:10" ht="26.25" thickBot="1">
      <c r="A24" s="269" t="s">
        <v>99</v>
      </c>
      <c r="B24" s="268">
        <f>((+B22/B13)^(1/9)-1)*100</f>
        <v>-0.3814955681893939</v>
      </c>
      <c r="C24" s="268">
        <f>((+C22/C13)^(1/9)-1)*100</f>
        <v>1.5170496565436231</v>
      </c>
      <c r="D24" s="268">
        <f>((+D22/D13)^(1/9)-1)*100</f>
        <v>-4.554678267861501</v>
      </c>
      <c r="E24" s="268">
        <f>((+E22/E13)^(1/9)-1)*100</f>
        <v>4.573296881459421</v>
      </c>
      <c r="F24" s="268">
        <f>((+F22/F13)^(1/9)-1)*100</f>
        <v>7.1299507582263999</v>
      </c>
      <c r="G24" s="268">
        <f>((+G22/G13)^(1/9)-1)*100</f>
        <v>-1.2382123078989227</v>
      </c>
      <c r="H24" s="268">
        <f>((+H22/H13)^(1/9)-1)*100</f>
        <v>4.9737671509015646</v>
      </c>
      <c r="I24" s="268">
        <f>((+I22/I13)^(1/9)-1)*100</f>
        <v>5.5290230760966397</v>
      </c>
      <c r="J24" s="268">
        <f>((+J22/J13)^(1/9)-1)*100</f>
        <v>3.474728671636762</v>
      </c>
    </row>
    <row r="25" spans="1:10">
      <c r="B25" s="204"/>
      <c r="C25" s="204"/>
      <c r="D25" s="204"/>
      <c r="J25" s="211" t="s">
        <v>62</v>
      </c>
    </row>
    <row r="26" spans="1:10" ht="26.45" customHeight="1">
      <c r="A26" s="267" t="s">
        <v>120</v>
      </c>
      <c r="B26" s="204"/>
      <c r="C26" s="204"/>
      <c r="D26" s="204"/>
    </row>
    <row r="27" spans="1:10" ht="22.15" customHeight="1">
      <c r="A27" s="262" t="s">
        <v>96</v>
      </c>
      <c r="B27" s="155"/>
      <c r="C27" s="155"/>
      <c r="D27" s="155"/>
      <c r="E27" s="261"/>
      <c r="F27" s="261"/>
      <c r="G27" s="261"/>
      <c r="H27" s="261"/>
      <c r="I27" s="261"/>
      <c r="J27" s="261"/>
    </row>
  </sheetData>
  <mergeCells count="15">
    <mergeCell ref="A1:J1"/>
    <mergeCell ref="E4:G4"/>
    <mergeCell ref="H4:J4"/>
    <mergeCell ref="A3:J3"/>
    <mergeCell ref="B4:D4"/>
    <mergeCell ref="A27:J27"/>
    <mergeCell ref="H5:H6"/>
    <mergeCell ref="I5:I6"/>
    <mergeCell ref="J5:J6"/>
    <mergeCell ref="B5:B6"/>
    <mergeCell ref="C5:C6"/>
    <mergeCell ref="D5:D6"/>
    <mergeCell ref="E5:E6"/>
    <mergeCell ref="F5:F6"/>
    <mergeCell ref="G5:G6"/>
  </mergeCells>
  <pageMargins left="0.78740157480314965" right="0.66" top="0.78740157480314965" bottom="0.70866141732283472" header="0.51181102362204722" footer="0.51181102362204722"/>
  <pageSetup paperSize="9" scale="65" fitToHeight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2"/>
  <sheetViews>
    <sheetView zoomScale="70" zoomScaleNormal="70" workbookViewId="0">
      <selection activeCell="A26" sqref="A26"/>
    </sheetView>
  </sheetViews>
  <sheetFormatPr baseColWidth="10" defaultColWidth="8.88671875" defaultRowHeight="12.75"/>
  <cols>
    <col min="1" max="1" width="8.88671875" style="205" customWidth="1"/>
    <col min="2" max="5" width="10.5546875" style="203" customWidth="1"/>
    <col min="6" max="6" width="12.33203125" style="203" customWidth="1"/>
    <col min="7" max="12" width="10.5546875" style="203" customWidth="1"/>
    <col min="13" max="13" width="14" style="203" customWidth="1"/>
    <col min="14" max="14" width="10.5546875" style="203" customWidth="1"/>
    <col min="15" max="16384" width="8.88671875" style="203"/>
  </cols>
  <sheetData>
    <row r="1" spans="1:14" ht="26.45" customHeight="1">
      <c r="A1" s="294" t="s">
        <v>132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</row>
    <row r="2" spans="1:14" ht="13.5" thickBot="1">
      <c r="A2" s="266" t="s">
        <v>131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</row>
    <row r="3" spans="1:14" s="288" customFormat="1" ht="31.5">
      <c r="A3" s="292"/>
      <c r="B3" s="291" t="s">
        <v>5</v>
      </c>
      <c r="C3" s="291" t="s">
        <v>7</v>
      </c>
      <c r="D3" s="291" t="s">
        <v>8</v>
      </c>
      <c r="E3" s="291" t="s">
        <v>9</v>
      </c>
      <c r="F3" s="291" t="s">
        <v>10</v>
      </c>
      <c r="G3" s="291" t="s">
        <v>11</v>
      </c>
      <c r="H3" s="291" t="s">
        <v>12</v>
      </c>
      <c r="I3" s="291" t="s">
        <v>13</v>
      </c>
      <c r="J3" s="291" t="s">
        <v>14</v>
      </c>
      <c r="K3" s="291" t="s">
        <v>15</v>
      </c>
      <c r="L3" s="291" t="s">
        <v>16</v>
      </c>
      <c r="M3" s="291" t="s">
        <v>17</v>
      </c>
      <c r="N3" s="291" t="s">
        <v>130</v>
      </c>
    </row>
    <row r="4" spans="1:14" s="288" customFormat="1" ht="15" hidden="1">
      <c r="A4" s="238">
        <v>2005</v>
      </c>
      <c r="B4" s="289">
        <v>3816</v>
      </c>
      <c r="C4" s="289">
        <v>464</v>
      </c>
      <c r="D4" s="289">
        <v>505</v>
      </c>
      <c r="E4" s="289">
        <v>450</v>
      </c>
      <c r="F4" s="289">
        <v>300</v>
      </c>
      <c r="G4" s="289">
        <v>625</v>
      </c>
      <c r="H4" s="289">
        <v>19</v>
      </c>
      <c r="I4" s="289">
        <v>500</v>
      </c>
      <c r="J4" s="289">
        <v>423</v>
      </c>
      <c r="K4" s="289">
        <v>149</v>
      </c>
      <c r="L4" s="289">
        <v>172</v>
      </c>
      <c r="M4" s="289">
        <v>124</v>
      </c>
      <c r="N4" s="289">
        <v>85</v>
      </c>
    </row>
    <row r="5" spans="1:14" s="288" customFormat="1" ht="15" hidden="1">
      <c r="A5" s="238">
        <v>2006</v>
      </c>
      <c r="B5" s="289">
        <v>3971</v>
      </c>
      <c r="C5" s="289">
        <v>493</v>
      </c>
      <c r="D5" s="289">
        <v>499</v>
      </c>
      <c r="E5" s="289">
        <v>432</v>
      </c>
      <c r="F5" s="289">
        <v>311</v>
      </c>
      <c r="G5" s="289">
        <v>655</v>
      </c>
      <c r="H5" s="289">
        <v>22</v>
      </c>
      <c r="I5" s="289">
        <v>533</v>
      </c>
      <c r="J5" s="289">
        <v>470</v>
      </c>
      <c r="K5" s="289">
        <v>178</v>
      </c>
      <c r="L5" s="289">
        <v>195</v>
      </c>
      <c r="M5" s="289">
        <v>119</v>
      </c>
      <c r="N5" s="289">
        <v>64</v>
      </c>
    </row>
    <row r="6" spans="1:14" s="288" customFormat="1" ht="15" hidden="1">
      <c r="A6" s="238">
        <v>2007</v>
      </c>
      <c r="B6" s="289">
        <v>3866</v>
      </c>
      <c r="C6" s="289">
        <v>501</v>
      </c>
      <c r="D6" s="289">
        <v>496</v>
      </c>
      <c r="E6" s="289">
        <v>417</v>
      </c>
      <c r="F6" s="289">
        <v>313</v>
      </c>
      <c r="G6" s="289">
        <v>591</v>
      </c>
      <c r="H6" s="289">
        <v>26</v>
      </c>
      <c r="I6" s="289">
        <v>517</v>
      </c>
      <c r="J6" s="289">
        <v>451</v>
      </c>
      <c r="K6" s="289">
        <v>153</v>
      </c>
      <c r="L6" s="289">
        <v>207</v>
      </c>
      <c r="M6" s="289">
        <v>110</v>
      </c>
      <c r="N6" s="289">
        <v>84</v>
      </c>
    </row>
    <row r="7" spans="1:14" s="288" customFormat="1" ht="15" hidden="1">
      <c r="A7" s="238">
        <v>2008</v>
      </c>
      <c r="B7" s="289">
        <v>4131</v>
      </c>
      <c r="C7" s="289">
        <v>578</v>
      </c>
      <c r="D7" s="289">
        <v>509</v>
      </c>
      <c r="E7" s="289">
        <v>440</v>
      </c>
      <c r="F7" s="289">
        <v>358</v>
      </c>
      <c r="G7" s="289">
        <v>660</v>
      </c>
      <c r="H7" s="289">
        <v>28</v>
      </c>
      <c r="I7" s="289">
        <v>554</v>
      </c>
      <c r="J7" s="289">
        <v>451</v>
      </c>
      <c r="K7" s="289">
        <v>144</v>
      </c>
      <c r="L7" s="289">
        <v>193</v>
      </c>
      <c r="M7" s="289">
        <v>119</v>
      </c>
      <c r="N7" s="289">
        <v>97</v>
      </c>
    </row>
    <row r="8" spans="1:14" s="288" customFormat="1" ht="15" hidden="1">
      <c r="A8" s="238">
        <v>2009</v>
      </c>
      <c r="B8" s="289">
        <v>4262</v>
      </c>
      <c r="C8" s="289">
        <v>609</v>
      </c>
      <c r="D8" s="289">
        <v>543</v>
      </c>
      <c r="E8" s="289">
        <v>450</v>
      </c>
      <c r="F8" s="289">
        <v>353</v>
      </c>
      <c r="G8" s="289">
        <v>654</v>
      </c>
      <c r="H8" s="289">
        <v>37</v>
      </c>
      <c r="I8" s="289">
        <v>566</v>
      </c>
      <c r="J8" s="289">
        <v>479</v>
      </c>
      <c r="K8" s="289">
        <v>156</v>
      </c>
      <c r="L8" s="289">
        <v>192</v>
      </c>
      <c r="M8" s="289">
        <v>115</v>
      </c>
      <c r="N8" s="289">
        <v>108</v>
      </c>
    </row>
    <row r="9" spans="1:14" s="288" customFormat="1" ht="15" hidden="1">
      <c r="A9" s="238">
        <v>2010</v>
      </c>
      <c r="B9" s="290">
        <v>4483</v>
      </c>
      <c r="C9" s="289">
        <v>654</v>
      </c>
      <c r="D9" s="289">
        <v>542</v>
      </c>
      <c r="E9" s="289">
        <v>467</v>
      </c>
      <c r="F9" s="289">
        <v>359</v>
      </c>
      <c r="G9" s="289">
        <v>707</v>
      </c>
      <c r="H9" s="289">
        <v>45</v>
      </c>
      <c r="I9" s="289">
        <v>592</v>
      </c>
      <c r="J9" s="289">
        <v>524</v>
      </c>
      <c r="K9" s="289">
        <v>169</v>
      </c>
      <c r="L9" s="289">
        <v>181</v>
      </c>
      <c r="M9" s="289">
        <v>135</v>
      </c>
      <c r="N9" s="289">
        <v>108</v>
      </c>
    </row>
    <row r="10" spans="1:14" s="288" customFormat="1" ht="15">
      <c r="A10" s="238">
        <v>2011</v>
      </c>
      <c r="B10" s="290">
        <v>4288</v>
      </c>
      <c r="C10" s="289">
        <v>595</v>
      </c>
      <c r="D10" s="289">
        <v>551</v>
      </c>
      <c r="E10" s="289">
        <v>440</v>
      </c>
      <c r="F10" s="289">
        <v>357</v>
      </c>
      <c r="G10" s="289">
        <v>647</v>
      </c>
      <c r="H10" s="289">
        <v>39</v>
      </c>
      <c r="I10" s="289">
        <v>601</v>
      </c>
      <c r="J10" s="289">
        <v>489</v>
      </c>
      <c r="K10" s="289">
        <v>177</v>
      </c>
      <c r="L10" s="289">
        <v>177</v>
      </c>
      <c r="M10" s="289">
        <v>120</v>
      </c>
      <c r="N10" s="289">
        <v>95</v>
      </c>
    </row>
    <row r="11" spans="1:14" s="288" customFormat="1" ht="15">
      <c r="A11" s="238">
        <v>2012</v>
      </c>
      <c r="B11" s="290">
        <v>4322</v>
      </c>
      <c r="C11" s="289">
        <v>616</v>
      </c>
      <c r="D11" s="289">
        <v>516</v>
      </c>
      <c r="E11" s="289">
        <v>458</v>
      </c>
      <c r="F11" s="289">
        <v>329</v>
      </c>
      <c r="G11" s="289">
        <v>711</v>
      </c>
      <c r="H11" s="289">
        <v>39</v>
      </c>
      <c r="I11" s="289">
        <v>571</v>
      </c>
      <c r="J11" s="289">
        <v>533</v>
      </c>
      <c r="K11" s="289">
        <v>170</v>
      </c>
      <c r="L11" s="289">
        <v>172</v>
      </c>
      <c r="M11" s="289">
        <v>122</v>
      </c>
      <c r="N11" s="289">
        <v>85</v>
      </c>
    </row>
    <row r="12" spans="1:14" s="288" customFormat="1" ht="15">
      <c r="A12" s="238">
        <v>2013</v>
      </c>
      <c r="B12" s="290">
        <v>4055</v>
      </c>
      <c r="C12" s="289">
        <v>604</v>
      </c>
      <c r="D12" s="289">
        <v>505</v>
      </c>
      <c r="E12" s="289">
        <v>434</v>
      </c>
      <c r="F12" s="289">
        <v>320</v>
      </c>
      <c r="G12" s="289">
        <v>654</v>
      </c>
      <c r="H12" s="289">
        <v>29</v>
      </c>
      <c r="I12" s="289">
        <v>507</v>
      </c>
      <c r="J12" s="289">
        <v>483</v>
      </c>
      <c r="K12" s="289">
        <v>163</v>
      </c>
      <c r="L12" s="289">
        <v>167</v>
      </c>
      <c r="M12" s="289">
        <v>101</v>
      </c>
      <c r="N12" s="289">
        <v>88</v>
      </c>
    </row>
    <row r="13" spans="1:14" s="288" customFormat="1" ht="15">
      <c r="A13" s="238">
        <v>2014</v>
      </c>
      <c r="B13" s="290">
        <v>2708</v>
      </c>
      <c r="C13" s="289">
        <v>443</v>
      </c>
      <c r="D13" s="289">
        <v>359</v>
      </c>
      <c r="E13" s="289">
        <v>264</v>
      </c>
      <c r="F13" s="289">
        <v>195</v>
      </c>
      <c r="G13" s="289">
        <v>450</v>
      </c>
      <c r="H13" s="289">
        <v>14</v>
      </c>
      <c r="I13" s="289">
        <v>315</v>
      </c>
      <c r="J13" s="289">
        <v>313</v>
      </c>
      <c r="K13" s="289">
        <v>89</v>
      </c>
      <c r="L13" s="289">
        <v>105</v>
      </c>
      <c r="M13" s="289">
        <v>60</v>
      </c>
      <c r="N13" s="289">
        <v>101</v>
      </c>
    </row>
    <row r="14" spans="1:14" s="288" customFormat="1" ht="15">
      <c r="A14" s="238" t="s">
        <v>107</v>
      </c>
      <c r="B14" s="290">
        <v>2708</v>
      </c>
      <c r="C14" s="289">
        <v>460</v>
      </c>
      <c r="D14" s="289">
        <v>355</v>
      </c>
      <c r="E14" s="289">
        <v>262</v>
      </c>
      <c r="F14" s="289">
        <v>180</v>
      </c>
      <c r="G14" s="289">
        <v>462</v>
      </c>
      <c r="H14" s="289">
        <v>12</v>
      </c>
      <c r="I14" s="289">
        <v>327</v>
      </c>
      <c r="J14" s="289">
        <v>299</v>
      </c>
      <c r="K14" s="289">
        <v>102</v>
      </c>
      <c r="L14" s="289">
        <v>100</v>
      </c>
      <c r="M14" s="289">
        <v>72</v>
      </c>
      <c r="N14" s="289">
        <v>77</v>
      </c>
    </row>
    <row r="15" spans="1:14" s="288" customFormat="1" ht="15">
      <c r="A15" s="238" t="s">
        <v>106</v>
      </c>
      <c r="B15" s="290">
        <v>2848</v>
      </c>
      <c r="C15" s="289">
        <v>488</v>
      </c>
      <c r="D15" s="289">
        <v>391</v>
      </c>
      <c r="E15" s="289">
        <v>269</v>
      </c>
      <c r="F15" s="289">
        <v>182</v>
      </c>
      <c r="G15" s="289">
        <v>463</v>
      </c>
      <c r="H15" s="289">
        <v>15</v>
      </c>
      <c r="I15" s="289">
        <v>350</v>
      </c>
      <c r="J15" s="289">
        <v>299</v>
      </c>
      <c r="K15" s="289">
        <v>115</v>
      </c>
      <c r="L15" s="289">
        <v>108</v>
      </c>
      <c r="M15" s="289">
        <v>75</v>
      </c>
      <c r="N15" s="289">
        <v>93</v>
      </c>
    </row>
    <row r="16" spans="1:14" s="288" customFormat="1" ht="15">
      <c r="A16" s="238" t="s">
        <v>105</v>
      </c>
      <c r="B16" s="290">
        <v>2788</v>
      </c>
      <c r="C16" s="289">
        <v>465</v>
      </c>
      <c r="D16" s="289">
        <v>374</v>
      </c>
      <c r="E16" s="289">
        <v>275</v>
      </c>
      <c r="F16" s="289">
        <v>174</v>
      </c>
      <c r="G16" s="289">
        <v>468</v>
      </c>
      <c r="H16" s="289">
        <v>23</v>
      </c>
      <c r="I16" s="289">
        <v>344</v>
      </c>
      <c r="J16" s="289">
        <v>302</v>
      </c>
      <c r="K16" s="289">
        <v>103</v>
      </c>
      <c r="L16" s="289">
        <v>94</v>
      </c>
      <c r="M16" s="289">
        <v>96</v>
      </c>
      <c r="N16" s="289">
        <v>70</v>
      </c>
    </row>
    <row r="17" spans="1:14" s="288" customFormat="1" ht="15">
      <c r="A17" s="238" t="s">
        <v>104</v>
      </c>
      <c r="B17" s="290">
        <v>2857</v>
      </c>
      <c r="C17" s="289">
        <v>480</v>
      </c>
      <c r="D17" s="289">
        <v>411</v>
      </c>
      <c r="E17" s="289">
        <v>283</v>
      </c>
      <c r="F17" s="289">
        <v>180</v>
      </c>
      <c r="G17" s="289">
        <v>448</v>
      </c>
      <c r="H17" s="289">
        <v>21</v>
      </c>
      <c r="I17" s="289">
        <v>340</v>
      </c>
      <c r="J17" s="289">
        <v>298</v>
      </c>
      <c r="K17" s="289">
        <v>103</v>
      </c>
      <c r="L17" s="289">
        <v>104</v>
      </c>
      <c r="M17" s="289">
        <v>85</v>
      </c>
      <c r="N17" s="289">
        <v>104</v>
      </c>
    </row>
    <row r="18" spans="1:14" s="288" customFormat="1" ht="15">
      <c r="A18" s="238" t="s">
        <v>103</v>
      </c>
      <c r="B18" s="290">
        <v>2937</v>
      </c>
      <c r="C18" s="289">
        <v>477</v>
      </c>
      <c r="D18" s="289">
        <v>417</v>
      </c>
      <c r="E18" s="289">
        <v>282</v>
      </c>
      <c r="F18" s="289">
        <v>163</v>
      </c>
      <c r="G18" s="289">
        <v>458</v>
      </c>
      <c r="H18" s="289">
        <v>23</v>
      </c>
      <c r="I18" s="289">
        <v>373</v>
      </c>
      <c r="J18" s="289">
        <v>322</v>
      </c>
      <c r="K18" s="289">
        <v>98</v>
      </c>
      <c r="L18" s="289">
        <v>112</v>
      </c>
      <c r="M18" s="289">
        <v>96</v>
      </c>
      <c r="N18" s="289">
        <v>116</v>
      </c>
    </row>
    <row r="19" spans="1:14" ht="15.75" thickBot="1">
      <c r="A19" s="287" t="s">
        <v>101</v>
      </c>
      <c r="B19" s="286">
        <v>4143</v>
      </c>
      <c r="C19" s="285">
        <v>650</v>
      </c>
      <c r="D19" s="285">
        <v>575</v>
      </c>
      <c r="E19" s="285">
        <v>384</v>
      </c>
      <c r="F19" s="285">
        <v>231</v>
      </c>
      <c r="G19" s="285">
        <v>650</v>
      </c>
      <c r="H19" s="285">
        <v>32</v>
      </c>
      <c r="I19" s="285">
        <v>511</v>
      </c>
      <c r="J19" s="285">
        <v>461</v>
      </c>
      <c r="K19" s="285">
        <v>161</v>
      </c>
      <c r="L19" s="285">
        <v>167</v>
      </c>
      <c r="M19" s="285">
        <v>119</v>
      </c>
      <c r="N19" s="285">
        <v>202</v>
      </c>
    </row>
    <row r="20" spans="1:14">
      <c r="N20" s="211" t="s">
        <v>62</v>
      </c>
    </row>
    <row r="21" spans="1:14" ht="15">
      <c r="A21" s="284" t="s">
        <v>24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</row>
    <row r="22" spans="1:14" ht="15">
      <c r="A22" s="262" t="s">
        <v>96</v>
      </c>
      <c r="B22" s="261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158"/>
    </row>
  </sheetData>
  <mergeCells count="4">
    <mergeCell ref="A1:N1"/>
    <mergeCell ref="A2:N2"/>
    <mergeCell ref="A21:N21"/>
    <mergeCell ref="A22:N22"/>
  </mergeCells>
  <pageMargins left="0.69" right="0.56999999999999995" top="0.78740157480314965" bottom="0.70866141732283472" header="0.51181102362204722" footer="0.51181102362204722"/>
  <pageSetup paperSize="9" scale="65" fitToHeight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2"/>
  <sheetViews>
    <sheetView zoomScale="70" zoomScaleNormal="70" workbookViewId="0">
      <selection activeCell="A26" sqref="A26"/>
    </sheetView>
  </sheetViews>
  <sheetFormatPr baseColWidth="10" defaultColWidth="8.88671875" defaultRowHeight="12.75"/>
  <cols>
    <col min="1" max="1" width="7" style="295" customWidth="1"/>
    <col min="2" max="14" width="12" style="288" customWidth="1"/>
    <col min="15" max="16384" width="8.88671875" style="288"/>
  </cols>
  <sheetData>
    <row r="1" spans="1:14" ht="28.15" customHeight="1">
      <c r="A1" s="294" t="s">
        <v>134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</row>
    <row r="2" spans="1:14" ht="13.9" customHeight="1" thickBot="1">
      <c r="A2" s="296" t="s">
        <v>133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</row>
    <row r="3" spans="1:14" ht="31.5">
      <c r="A3" s="292"/>
      <c r="B3" s="291" t="s">
        <v>5</v>
      </c>
      <c r="C3" s="291" t="s">
        <v>7</v>
      </c>
      <c r="D3" s="291" t="s">
        <v>8</v>
      </c>
      <c r="E3" s="291" t="s">
        <v>9</v>
      </c>
      <c r="F3" s="291" t="s">
        <v>10</v>
      </c>
      <c r="G3" s="291" t="s">
        <v>11</v>
      </c>
      <c r="H3" s="291" t="s">
        <v>12</v>
      </c>
      <c r="I3" s="291" t="s">
        <v>13</v>
      </c>
      <c r="J3" s="291" t="s">
        <v>14</v>
      </c>
      <c r="K3" s="291" t="s">
        <v>15</v>
      </c>
      <c r="L3" s="291" t="s">
        <v>16</v>
      </c>
      <c r="M3" s="291" t="s">
        <v>17</v>
      </c>
      <c r="N3" s="291" t="s">
        <v>130</v>
      </c>
    </row>
    <row r="4" spans="1:14" ht="15" hidden="1">
      <c r="A4" s="238">
        <v>2005</v>
      </c>
      <c r="B4" s="289">
        <v>2400</v>
      </c>
      <c r="C4" s="289">
        <v>307</v>
      </c>
      <c r="D4" s="289">
        <v>316</v>
      </c>
      <c r="E4" s="289">
        <v>266</v>
      </c>
      <c r="F4" s="289">
        <v>200</v>
      </c>
      <c r="G4" s="289">
        <v>395</v>
      </c>
      <c r="H4" s="289">
        <v>13</v>
      </c>
      <c r="I4" s="289">
        <v>310</v>
      </c>
      <c r="J4" s="289">
        <v>257</v>
      </c>
      <c r="K4" s="289">
        <v>90</v>
      </c>
      <c r="L4" s="289">
        <v>108</v>
      </c>
      <c r="M4" s="289">
        <v>89</v>
      </c>
      <c r="N4" s="289">
        <v>49</v>
      </c>
    </row>
    <row r="5" spans="1:14" ht="15" hidden="1">
      <c r="A5" s="238">
        <v>2006</v>
      </c>
      <c r="B5" s="289">
        <v>2489</v>
      </c>
      <c r="C5" s="289">
        <v>323</v>
      </c>
      <c r="D5" s="289">
        <v>318</v>
      </c>
      <c r="E5" s="289">
        <v>263</v>
      </c>
      <c r="F5" s="289">
        <v>205</v>
      </c>
      <c r="G5" s="289">
        <v>415</v>
      </c>
      <c r="H5" s="289">
        <v>13</v>
      </c>
      <c r="I5" s="289">
        <v>327</v>
      </c>
      <c r="J5" s="289">
        <v>274</v>
      </c>
      <c r="K5" s="289">
        <v>105</v>
      </c>
      <c r="L5" s="289">
        <v>118</v>
      </c>
      <c r="M5" s="289">
        <v>90</v>
      </c>
      <c r="N5" s="289">
        <v>38</v>
      </c>
    </row>
    <row r="6" spans="1:14" ht="15" hidden="1">
      <c r="A6" s="238">
        <v>2007</v>
      </c>
      <c r="B6" s="289">
        <v>2420</v>
      </c>
      <c r="C6" s="289">
        <v>327</v>
      </c>
      <c r="D6" s="289">
        <v>315</v>
      </c>
      <c r="E6" s="289">
        <v>255</v>
      </c>
      <c r="F6" s="289">
        <v>205</v>
      </c>
      <c r="G6" s="289">
        <v>375</v>
      </c>
      <c r="H6" s="289">
        <v>17</v>
      </c>
      <c r="I6" s="289">
        <v>311</v>
      </c>
      <c r="J6" s="289">
        <v>275</v>
      </c>
      <c r="K6" s="289">
        <v>98</v>
      </c>
      <c r="L6" s="289">
        <v>127</v>
      </c>
      <c r="M6" s="289">
        <v>71</v>
      </c>
      <c r="N6" s="289">
        <v>44</v>
      </c>
    </row>
    <row r="7" spans="1:14" ht="15" hidden="1">
      <c r="A7" s="238">
        <v>2008</v>
      </c>
      <c r="B7" s="289">
        <v>2559</v>
      </c>
      <c r="C7" s="289">
        <v>373</v>
      </c>
      <c r="D7" s="289">
        <v>305</v>
      </c>
      <c r="E7" s="289">
        <v>281</v>
      </c>
      <c r="F7" s="289">
        <v>227</v>
      </c>
      <c r="G7" s="289">
        <v>401</v>
      </c>
      <c r="H7" s="289">
        <v>17</v>
      </c>
      <c r="I7" s="289">
        <v>337</v>
      </c>
      <c r="J7" s="289">
        <v>276</v>
      </c>
      <c r="K7" s="289">
        <v>89</v>
      </c>
      <c r="L7" s="289">
        <v>125</v>
      </c>
      <c r="M7" s="289">
        <v>74</v>
      </c>
      <c r="N7" s="289">
        <v>54</v>
      </c>
    </row>
    <row r="8" spans="1:14" ht="15" hidden="1">
      <c r="A8" s="238">
        <v>2009</v>
      </c>
      <c r="B8" s="289">
        <v>2622</v>
      </c>
      <c r="C8" s="289">
        <v>400</v>
      </c>
      <c r="D8" s="289">
        <v>327</v>
      </c>
      <c r="E8" s="289">
        <v>280</v>
      </c>
      <c r="F8" s="289">
        <v>225</v>
      </c>
      <c r="G8" s="289">
        <v>390</v>
      </c>
      <c r="H8" s="289">
        <v>22</v>
      </c>
      <c r="I8" s="289">
        <v>342</v>
      </c>
      <c r="J8" s="289">
        <v>296</v>
      </c>
      <c r="K8" s="289">
        <v>82</v>
      </c>
      <c r="L8" s="289">
        <v>121</v>
      </c>
      <c r="M8" s="289">
        <v>76</v>
      </c>
      <c r="N8" s="289">
        <v>61</v>
      </c>
    </row>
    <row r="9" spans="1:14" ht="15" hidden="1">
      <c r="A9" s="238">
        <v>2010</v>
      </c>
      <c r="B9" s="290">
        <v>2712</v>
      </c>
      <c r="C9" s="289">
        <v>418</v>
      </c>
      <c r="D9" s="289">
        <v>324</v>
      </c>
      <c r="E9" s="289">
        <v>290</v>
      </c>
      <c r="F9" s="289">
        <v>218</v>
      </c>
      <c r="G9" s="289">
        <v>416</v>
      </c>
      <c r="H9" s="289">
        <v>29</v>
      </c>
      <c r="I9" s="289">
        <v>353</v>
      </c>
      <c r="J9" s="289">
        <v>318</v>
      </c>
      <c r="K9" s="289">
        <v>91</v>
      </c>
      <c r="L9" s="289">
        <v>111</v>
      </c>
      <c r="M9" s="289">
        <v>83</v>
      </c>
      <c r="N9" s="289">
        <v>61</v>
      </c>
    </row>
    <row r="10" spans="1:14" ht="15">
      <c r="A10" s="238">
        <v>2011</v>
      </c>
      <c r="B10" s="290">
        <v>2615</v>
      </c>
      <c r="C10" s="289">
        <v>377</v>
      </c>
      <c r="D10" s="289">
        <v>329</v>
      </c>
      <c r="E10" s="289">
        <v>278</v>
      </c>
      <c r="F10" s="289">
        <v>216</v>
      </c>
      <c r="G10" s="289">
        <v>399</v>
      </c>
      <c r="H10" s="289">
        <v>19</v>
      </c>
      <c r="I10" s="289">
        <v>364</v>
      </c>
      <c r="J10" s="289">
        <v>294</v>
      </c>
      <c r="K10" s="289">
        <v>96</v>
      </c>
      <c r="L10" s="289">
        <v>106</v>
      </c>
      <c r="M10" s="289">
        <v>79</v>
      </c>
      <c r="N10" s="289">
        <v>58</v>
      </c>
    </row>
    <row r="11" spans="1:14" ht="15">
      <c r="A11" s="238">
        <v>2012</v>
      </c>
      <c r="B11" s="290">
        <v>2633</v>
      </c>
      <c r="C11" s="289">
        <v>395</v>
      </c>
      <c r="D11" s="289">
        <v>303</v>
      </c>
      <c r="E11" s="289">
        <v>295</v>
      </c>
      <c r="F11" s="289">
        <v>202</v>
      </c>
      <c r="G11" s="289">
        <v>429</v>
      </c>
      <c r="H11" s="289">
        <v>21</v>
      </c>
      <c r="I11" s="289">
        <v>358</v>
      </c>
      <c r="J11" s="289">
        <v>315</v>
      </c>
      <c r="K11" s="289">
        <v>87</v>
      </c>
      <c r="L11" s="289">
        <v>104</v>
      </c>
      <c r="M11" s="289">
        <v>77</v>
      </c>
      <c r="N11" s="289">
        <v>47</v>
      </c>
    </row>
    <row r="12" spans="1:14" ht="15">
      <c r="A12" s="238">
        <v>2013</v>
      </c>
      <c r="B12" s="290">
        <v>2482</v>
      </c>
      <c r="C12" s="289">
        <v>378</v>
      </c>
      <c r="D12" s="289">
        <v>299</v>
      </c>
      <c r="E12" s="289">
        <v>280</v>
      </c>
      <c r="F12" s="289">
        <v>205</v>
      </c>
      <c r="G12" s="289">
        <v>403</v>
      </c>
      <c r="H12" s="289">
        <v>17</v>
      </c>
      <c r="I12" s="289">
        <v>309</v>
      </c>
      <c r="J12" s="289">
        <v>285</v>
      </c>
      <c r="K12" s="289">
        <v>90</v>
      </c>
      <c r="L12" s="289">
        <v>103</v>
      </c>
      <c r="M12" s="289">
        <v>66</v>
      </c>
      <c r="N12" s="289">
        <v>47</v>
      </c>
    </row>
    <row r="13" spans="1:14" ht="15">
      <c r="A13" s="238">
        <v>2014</v>
      </c>
      <c r="B13" s="290">
        <v>1639</v>
      </c>
      <c r="C13" s="289">
        <v>273</v>
      </c>
      <c r="D13" s="289">
        <v>212</v>
      </c>
      <c r="E13" s="289">
        <v>173</v>
      </c>
      <c r="F13" s="289">
        <v>125</v>
      </c>
      <c r="G13" s="289">
        <v>277</v>
      </c>
      <c r="H13" s="289">
        <v>6</v>
      </c>
      <c r="I13" s="289">
        <v>184</v>
      </c>
      <c r="J13" s="289">
        <v>170</v>
      </c>
      <c r="K13" s="289">
        <v>50</v>
      </c>
      <c r="L13" s="289">
        <v>66</v>
      </c>
      <c r="M13" s="289">
        <v>42</v>
      </c>
      <c r="N13" s="289">
        <v>61</v>
      </c>
    </row>
    <row r="14" spans="1:14" ht="15">
      <c r="A14" s="238">
        <v>2015</v>
      </c>
      <c r="B14" s="290">
        <v>1625</v>
      </c>
      <c r="C14" s="289">
        <v>278</v>
      </c>
      <c r="D14" s="289">
        <v>215</v>
      </c>
      <c r="E14" s="289">
        <v>166</v>
      </c>
      <c r="F14" s="289">
        <v>110</v>
      </c>
      <c r="G14" s="289">
        <v>281</v>
      </c>
      <c r="H14" s="289">
        <v>7</v>
      </c>
      <c r="I14" s="289">
        <v>186</v>
      </c>
      <c r="J14" s="289">
        <v>171</v>
      </c>
      <c r="K14" s="289">
        <v>57</v>
      </c>
      <c r="L14" s="289">
        <v>54</v>
      </c>
      <c r="M14" s="289">
        <v>52</v>
      </c>
      <c r="N14" s="289">
        <v>48</v>
      </c>
    </row>
    <row r="15" spans="1:14" ht="15">
      <c r="A15" s="238">
        <v>2016</v>
      </c>
      <c r="B15" s="290">
        <v>1657</v>
      </c>
      <c r="C15" s="289">
        <v>302</v>
      </c>
      <c r="D15" s="289">
        <v>220</v>
      </c>
      <c r="E15" s="289">
        <v>158</v>
      </c>
      <c r="F15" s="289">
        <v>109</v>
      </c>
      <c r="G15" s="289">
        <v>274</v>
      </c>
      <c r="H15" s="289">
        <v>6</v>
      </c>
      <c r="I15" s="289">
        <v>201</v>
      </c>
      <c r="J15" s="289">
        <v>164</v>
      </c>
      <c r="K15" s="289">
        <v>70</v>
      </c>
      <c r="L15" s="289">
        <v>59</v>
      </c>
      <c r="M15" s="289">
        <v>51</v>
      </c>
      <c r="N15" s="289">
        <v>43</v>
      </c>
    </row>
    <row r="16" spans="1:14" ht="15">
      <c r="A16" s="238">
        <v>2017</v>
      </c>
      <c r="B16" s="290">
        <v>1615</v>
      </c>
      <c r="C16" s="289">
        <v>287</v>
      </c>
      <c r="D16" s="289">
        <v>203</v>
      </c>
      <c r="E16" s="289">
        <v>169</v>
      </c>
      <c r="F16" s="289">
        <v>102</v>
      </c>
      <c r="G16" s="289">
        <v>266</v>
      </c>
      <c r="H16" s="289">
        <v>12</v>
      </c>
      <c r="I16" s="289">
        <v>201</v>
      </c>
      <c r="J16" s="289">
        <v>169</v>
      </c>
      <c r="K16" s="289">
        <v>57</v>
      </c>
      <c r="L16" s="289">
        <v>56</v>
      </c>
      <c r="M16" s="289">
        <v>60</v>
      </c>
      <c r="N16" s="289">
        <v>33</v>
      </c>
    </row>
    <row r="17" spans="1:14" ht="15">
      <c r="A17" s="238">
        <v>2018</v>
      </c>
      <c r="B17" s="290">
        <v>1666</v>
      </c>
      <c r="C17" s="289">
        <v>289</v>
      </c>
      <c r="D17" s="289">
        <v>238</v>
      </c>
      <c r="E17" s="289">
        <v>165</v>
      </c>
      <c r="F17" s="289">
        <v>103</v>
      </c>
      <c r="G17" s="289">
        <v>256</v>
      </c>
      <c r="H17" s="289">
        <v>10</v>
      </c>
      <c r="I17" s="289">
        <v>206</v>
      </c>
      <c r="J17" s="289">
        <v>171</v>
      </c>
      <c r="K17" s="289">
        <v>57</v>
      </c>
      <c r="L17" s="289">
        <v>59</v>
      </c>
      <c r="M17" s="289">
        <v>56</v>
      </c>
      <c r="N17" s="289">
        <v>56</v>
      </c>
    </row>
    <row r="18" spans="1:14" ht="15">
      <c r="A18" s="238">
        <v>2019</v>
      </c>
      <c r="B18" s="290">
        <v>1699</v>
      </c>
      <c r="C18" s="289">
        <v>280</v>
      </c>
      <c r="D18" s="289">
        <v>237</v>
      </c>
      <c r="E18" s="289">
        <v>162</v>
      </c>
      <c r="F18" s="289">
        <v>90</v>
      </c>
      <c r="G18" s="289">
        <v>264</v>
      </c>
      <c r="H18" s="289">
        <v>11</v>
      </c>
      <c r="I18" s="289">
        <v>224</v>
      </c>
      <c r="J18" s="289">
        <v>182</v>
      </c>
      <c r="K18" s="289">
        <v>55</v>
      </c>
      <c r="L18" s="289">
        <v>66</v>
      </c>
      <c r="M18" s="289">
        <v>63</v>
      </c>
      <c r="N18" s="289">
        <v>65</v>
      </c>
    </row>
    <row r="19" spans="1:14" ht="15.75" thickBot="1">
      <c r="A19" s="287">
        <v>2020</v>
      </c>
      <c r="B19" s="286">
        <v>2394</v>
      </c>
      <c r="C19" s="285">
        <v>391</v>
      </c>
      <c r="D19" s="285">
        <v>330</v>
      </c>
      <c r="E19" s="285">
        <v>215</v>
      </c>
      <c r="F19" s="285">
        <v>122</v>
      </c>
      <c r="G19" s="285">
        <v>368</v>
      </c>
      <c r="H19" s="285">
        <v>17</v>
      </c>
      <c r="I19" s="285">
        <v>299</v>
      </c>
      <c r="J19" s="285">
        <v>270</v>
      </c>
      <c r="K19" s="285">
        <v>83</v>
      </c>
      <c r="L19" s="285">
        <v>101</v>
      </c>
      <c r="M19" s="285">
        <v>75</v>
      </c>
      <c r="N19" s="285">
        <v>123</v>
      </c>
    </row>
    <row r="20" spans="1:14">
      <c r="N20" s="211" t="s">
        <v>62</v>
      </c>
    </row>
    <row r="21" spans="1:14" ht="15">
      <c r="A21" s="284" t="s">
        <v>24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</row>
    <row r="22" spans="1:14" ht="15">
      <c r="A22" s="262" t="s">
        <v>96</v>
      </c>
      <c r="B22" s="261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158"/>
    </row>
  </sheetData>
  <mergeCells count="4">
    <mergeCell ref="A1:N1"/>
    <mergeCell ref="A2:N2"/>
    <mergeCell ref="A21:N21"/>
    <mergeCell ref="A22:N22"/>
  </mergeCells>
  <pageMargins left="0.69" right="0.56999999999999995" top="0.78740157480314965" bottom="0.70866141732283472" header="0.51181102362204722" footer="0.51181102362204722"/>
  <pageSetup paperSize="9" scale="65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3"/>
  <sheetViews>
    <sheetView zoomScale="85" zoomScaleNormal="85" workbookViewId="0">
      <selection activeCell="A26" sqref="A26"/>
    </sheetView>
  </sheetViews>
  <sheetFormatPr baseColWidth="10" defaultColWidth="8.88671875" defaultRowHeight="12.75"/>
  <cols>
    <col min="1" max="1" width="7.44140625" style="295" customWidth="1"/>
    <col min="2" max="12" width="10.77734375" style="288" customWidth="1"/>
    <col min="13" max="13" width="12.21875" style="288" customWidth="1"/>
    <col min="14" max="14" width="10.77734375" style="288" customWidth="1"/>
    <col min="15" max="16384" width="8.88671875" style="288"/>
  </cols>
  <sheetData>
    <row r="1" spans="1:14" ht="29.45" customHeight="1">
      <c r="A1" s="294" t="s">
        <v>136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</row>
    <row r="2" spans="1:14" ht="15.75" thickBot="1">
      <c r="A2" s="244" t="s">
        <v>135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</row>
    <row r="3" spans="1:14" ht="31.5">
      <c r="A3" s="292"/>
      <c r="B3" s="291" t="s">
        <v>5</v>
      </c>
      <c r="C3" s="291" t="s">
        <v>7</v>
      </c>
      <c r="D3" s="291" t="s">
        <v>8</v>
      </c>
      <c r="E3" s="291" t="s">
        <v>9</v>
      </c>
      <c r="F3" s="291" t="s">
        <v>10</v>
      </c>
      <c r="G3" s="291" t="s">
        <v>11</v>
      </c>
      <c r="H3" s="291" t="s">
        <v>12</v>
      </c>
      <c r="I3" s="291" t="s">
        <v>13</v>
      </c>
      <c r="J3" s="291" t="s">
        <v>14</v>
      </c>
      <c r="K3" s="291" t="s">
        <v>15</v>
      </c>
      <c r="L3" s="291" t="s">
        <v>16</v>
      </c>
      <c r="M3" s="291" t="s">
        <v>17</v>
      </c>
      <c r="N3" s="291" t="s">
        <v>130</v>
      </c>
    </row>
    <row r="4" spans="1:14" ht="15" hidden="1">
      <c r="A4" s="238">
        <v>2005</v>
      </c>
      <c r="B4" s="289">
        <v>1416</v>
      </c>
      <c r="C4" s="289">
        <v>157</v>
      </c>
      <c r="D4" s="289">
        <v>189</v>
      </c>
      <c r="E4" s="289">
        <v>184</v>
      </c>
      <c r="F4" s="289">
        <v>100</v>
      </c>
      <c r="G4" s="289">
        <v>230</v>
      </c>
      <c r="H4" s="289">
        <v>6</v>
      </c>
      <c r="I4" s="289">
        <v>190</v>
      </c>
      <c r="J4" s="289">
        <v>166</v>
      </c>
      <c r="K4" s="289">
        <v>59</v>
      </c>
      <c r="L4" s="289">
        <v>64</v>
      </c>
      <c r="M4" s="289">
        <v>35</v>
      </c>
      <c r="N4" s="289">
        <v>36</v>
      </c>
    </row>
    <row r="5" spans="1:14" ht="15" hidden="1">
      <c r="A5" s="238">
        <v>2006</v>
      </c>
      <c r="B5" s="289">
        <v>1482</v>
      </c>
      <c r="C5" s="289">
        <v>170</v>
      </c>
      <c r="D5" s="289">
        <v>181</v>
      </c>
      <c r="E5" s="289">
        <v>169</v>
      </c>
      <c r="F5" s="289">
        <v>106</v>
      </c>
      <c r="G5" s="289">
        <v>240</v>
      </c>
      <c r="H5" s="289">
        <v>9</v>
      </c>
      <c r="I5" s="289">
        <v>206</v>
      </c>
      <c r="J5" s="289">
        <v>196</v>
      </c>
      <c r="K5" s="289">
        <v>73</v>
      </c>
      <c r="L5" s="289">
        <v>77</v>
      </c>
      <c r="M5" s="289">
        <v>29</v>
      </c>
      <c r="N5" s="289">
        <v>26</v>
      </c>
    </row>
    <row r="6" spans="1:14" ht="15" hidden="1">
      <c r="A6" s="238">
        <v>2007</v>
      </c>
      <c r="B6" s="289">
        <v>1446</v>
      </c>
      <c r="C6" s="289">
        <v>174</v>
      </c>
      <c r="D6" s="289">
        <v>181</v>
      </c>
      <c r="E6" s="289">
        <v>162</v>
      </c>
      <c r="F6" s="289">
        <v>108</v>
      </c>
      <c r="G6" s="289">
        <v>216</v>
      </c>
      <c r="H6" s="289">
        <v>9</v>
      </c>
      <c r="I6" s="289">
        <v>206</v>
      </c>
      <c r="J6" s="289">
        <v>176</v>
      </c>
      <c r="K6" s="289">
        <v>55</v>
      </c>
      <c r="L6" s="289">
        <v>80</v>
      </c>
      <c r="M6" s="289">
        <v>39</v>
      </c>
      <c r="N6" s="289">
        <v>40</v>
      </c>
    </row>
    <row r="7" spans="1:14" ht="15" hidden="1">
      <c r="A7" s="238">
        <v>2008</v>
      </c>
      <c r="B7" s="289">
        <v>1572</v>
      </c>
      <c r="C7" s="289">
        <v>205</v>
      </c>
      <c r="D7" s="289">
        <v>204</v>
      </c>
      <c r="E7" s="289">
        <v>159</v>
      </c>
      <c r="F7" s="289">
        <v>131</v>
      </c>
      <c r="G7" s="289">
        <v>259</v>
      </c>
      <c r="H7" s="289">
        <v>11</v>
      </c>
      <c r="I7" s="289">
        <v>217</v>
      </c>
      <c r="J7" s="289">
        <v>175</v>
      </c>
      <c r="K7" s="289">
        <v>55</v>
      </c>
      <c r="L7" s="289">
        <v>68</v>
      </c>
      <c r="M7" s="289">
        <v>45</v>
      </c>
      <c r="N7" s="289">
        <v>43</v>
      </c>
    </row>
    <row r="8" spans="1:14" ht="15" hidden="1">
      <c r="A8" s="238">
        <v>2009</v>
      </c>
      <c r="B8" s="289">
        <v>1640</v>
      </c>
      <c r="C8" s="289">
        <v>209</v>
      </c>
      <c r="D8" s="289">
        <v>216</v>
      </c>
      <c r="E8" s="289">
        <v>170</v>
      </c>
      <c r="F8" s="289">
        <v>128</v>
      </c>
      <c r="G8" s="289">
        <v>264</v>
      </c>
      <c r="H8" s="289">
        <v>15</v>
      </c>
      <c r="I8" s="289">
        <v>224</v>
      </c>
      <c r="J8" s="289">
        <v>183</v>
      </c>
      <c r="K8" s="289">
        <v>74</v>
      </c>
      <c r="L8" s="289">
        <v>71</v>
      </c>
      <c r="M8" s="289">
        <v>39</v>
      </c>
      <c r="N8" s="289">
        <v>47</v>
      </c>
    </row>
    <row r="9" spans="1:14" ht="15" hidden="1">
      <c r="A9" s="238">
        <v>2010</v>
      </c>
      <c r="B9" s="290">
        <v>1771</v>
      </c>
      <c r="C9" s="289">
        <v>236</v>
      </c>
      <c r="D9" s="289">
        <v>218</v>
      </c>
      <c r="E9" s="289">
        <v>177</v>
      </c>
      <c r="F9" s="289">
        <v>141</v>
      </c>
      <c r="G9" s="289">
        <v>291</v>
      </c>
      <c r="H9" s="289">
        <v>16</v>
      </c>
      <c r="I9" s="289">
        <v>239</v>
      </c>
      <c r="J9" s="289">
        <v>206</v>
      </c>
      <c r="K9" s="289">
        <v>78</v>
      </c>
      <c r="L9" s="289">
        <v>70</v>
      </c>
      <c r="M9" s="289">
        <v>52</v>
      </c>
      <c r="N9" s="289">
        <v>47</v>
      </c>
    </row>
    <row r="10" spans="1:14" ht="15">
      <c r="A10" s="238">
        <v>2011</v>
      </c>
      <c r="B10" s="290">
        <v>1673</v>
      </c>
      <c r="C10" s="289">
        <v>218</v>
      </c>
      <c r="D10" s="289">
        <v>222</v>
      </c>
      <c r="E10" s="289">
        <v>162</v>
      </c>
      <c r="F10" s="289">
        <v>141</v>
      </c>
      <c r="G10" s="289">
        <v>248</v>
      </c>
      <c r="H10" s="289">
        <v>20</v>
      </c>
      <c r="I10" s="289">
        <v>237</v>
      </c>
      <c r="J10" s="289">
        <v>195</v>
      </c>
      <c r="K10" s="289">
        <v>81</v>
      </c>
      <c r="L10" s="289">
        <v>71</v>
      </c>
      <c r="M10" s="289">
        <v>41</v>
      </c>
      <c r="N10" s="289">
        <v>37</v>
      </c>
    </row>
    <row r="11" spans="1:14" ht="15">
      <c r="A11" s="238">
        <v>2012</v>
      </c>
      <c r="B11" s="290">
        <v>1689</v>
      </c>
      <c r="C11" s="289">
        <v>221</v>
      </c>
      <c r="D11" s="289">
        <v>213</v>
      </c>
      <c r="E11" s="289">
        <v>163</v>
      </c>
      <c r="F11" s="289">
        <v>127</v>
      </c>
      <c r="G11" s="289">
        <v>282</v>
      </c>
      <c r="H11" s="289">
        <v>18</v>
      </c>
      <c r="I11" s="289">
        <v>213</v>
      </c>
      <c r="J11" s="289">
        <v>218</v>
      </c>
      <c r="K11" s="289">
        <v>83</v>
      </c>
      <c r="L11" s="289">
        <v>68</v>
      </c>
      <c r="M11" s="289">
        <v>45</v>
      </c>
      <c r="N11" s="289">
        <v>38</v>
      </c>
    </row>
    <row r="12" spans="1:14" ht="15">
      <c r="A12" s="238">
        <v>2013</v>
      </c>
      <c r="B12" s="290">
        <v>1573</v>
      </c>
      <c r="C12" s="289">
        <v>226</v>
      </c>
      <c r="D12" s="289">
        <v>206</v>
      </c>
      <c r="E12" s="289">
        <v>154</v>
      </c>
      <c r="F12" s="289">
        <v>115</v>
      </c>
      <c r="G12" s="289">
        <v>251</v>
      </c>
      <c r="H12" s="289">
        <v>12</v>
      </c>
      <c r="I12" s="289">
        <v>198</v>
      </c>
      <c r="J12" s="289">
        <v>198</v>
      </c>
      <c r="K12" s="289">
        <v>73</v>
      </c>
      <c r="L12" s="289">
        <v>64</v>
      </c>
      <c r="M12" s="289">
        <v>35</v>
      </c>
      <c r="N12" s="289">
        <v>41</v>
      </c>
    </row>
    <row r="13" spans="1:14" ht="15">
      <c r="A13" s="238">
        <v>2014</v>
      </c>
      <c r="B13" s="290">
        <v>1069</v>
      </c>
      <c r="C13" s="289">
        <v>170</v>
      </c>
      <c r="D13" s="289">
        <v>147</v>
      </c>
      <c r="E13" s="289">
        <v>91</v>
      </c>
      <c r="F13" s="289">
        <v>70</v>
      </c>
      <c r="G13" s="289">
        <v>173</v>
      </c>
      <c r="H13" s="289">
        <v>8</v>
      </c>
      <c r="I13" s="289">
        <v>131</v>
      </c>
      <c r="J13" s="289">
        <v>143</v>
      </c>
      <c r="K13" s="289">
        <v>39</v>
      </c>
      <c r="L13" s="289">
        <v>39</v>
      </c>
      <c r="M13" s="289">
        <v>18</v>
      </c>
      <c r="N13" s="289">
        <v>40</v>
      </c>
    </row>
    <row r="14" spans="1:14" ht="15">
      <c r="A14" s="238">
        <v>2015</v>
      </c>
      <c r="B14" s="290">
        <v>1083</v>
      </c>
      <c r="C14" s="289">
        <v>182</v>
      </c>
      <c r="D14" s="289">
        <v>140</v>
      </c>
      <c r="E14" s="289">
        <v>96</v>
      </c>
      <c r="F14" s="289">
        <v>70</v>
      </c>
      <c r="G14" s="289">
        <v>181</v>
      </c>
      <c r="H14" s="289">
        <v>5</v>
      </c>
      <c r="I14" s="289">
        <v>141</v>
      </c>
      <c r="J14" s="289">
        <v>128</v>
      </c>
      <c r="K14" s="289">
        <v>45</v>
      </c>
      <c r="L14" s="289">
        <v>46</v>
      </c>
      <c r="M14" s="289">
        <v>20</v>
      </c>
      <c r="N14" s="289">
        <v>29</v>
      </c>
    </row>
    <row r="15" spans="1:14" ht="15">
      <c r="A15" s="238">
        <v>2016</v>
      </c>
      <c r="B15" s="290">
        <v>1191</v>
      </c>
      <c r="C15" s="289">
        <v>186</v>
      </c>
      <c r="D15" s="289">
        <v>171</v>
      </c>
      <c r="E15" s="289">
        <v>111</v>
      </c>
      <c r="F15" s="289">
        <v>73</v>
      </c>
      <c r="G15" s="289">
        <v>189</v>
      </c>
      <c r="H15" s="289">
        <v>9</v>
      </c>
      <c r="I15" s="289">
        <v>149</v>
      </c>
      <c r="J15" s="289">
        <v>135</v>
      </c>
      <c r="K15" s="289">
        <v>45</v>
      </c>
      <c r="L15" s="289">
        <v>49</v>
      </c>
      <c r="M15" s="289">
        <v>24</v>
      </c>
      <c r="N15" s="289">
        <v>50</v>
      </c>
    </row>
    <row r="16" spans="1:14" ht="15">
      <c r="A16" s="238">
        <v>2017</v>
      </c>
      <c r="B16" s="290">
        <v>1173</v>
      </c>
      <c r="C16" s="289">
        <v>178</v>
      </c>
      <c r="D16" s="289">
        <v>171</v>
      </c>
      <c r="E16" s="289">
        <v>106</v>
      </c>
      <c r="F16" s="289">
        <v>72</v>
      </c>
      <c r="G16" s="289">
        <v>202</v>
      </c>
      <c r="H16" s="289">
        <v>11</v>
      </c>
      <c r="I16" s="289">
        <v>143</v>
      </c>
      <c r="J16" s="289">
        <v>133</v>
      </c>
      <c r="K16" s="289">
        <v>46</v>
      </c>
      <c r="L16" s="289">
        <v>38</v>
      </c>
      <c r="M16" s="289">
        <v>36</v>
      </c>
      <c r="N16" s="289">
        <v>37</v>
      </c>
    </row>
    <row r="17" spans="1:14" ht="15">
      <c r="A17" s="238">
        <v>2018</v>
      </c>
      <c r="B17" s="290">
        <v>1191</v>
      </c>
      <c r="C17" s="289">
        <v>191</v>
      </c>
      <c r="D17" s="289">
        <v>173</v>
      </c>
      <c r="E17" s="289">
        <v>118</v>
      </c>
      <c r="F17" s="289">
        <v>77</v>
      </c>
      <c r="G17" s="289">
        <v>192</v>
      </c>
      <c r="H17" s="289">
        <v>11</v>
      </c>
      <c r="I17" s="289">
        <v>134</v>
      </c>
      <c r="J17" s="289">
        <v>127</v>
      </c>
      <c r="K17" s="289">
        <v>46</v>
      </c>
      <c r="L17" s="289">
        <v>45</v>
      </c>
      <c r="M17" s="289">
        <v>29</v>
      </c>
      <c r="N17" s="289">
        <v>48</v>
      </c>
    </row>
    <row r="18" spans="1:14" ht="15">
      <c r="A18" s="238">
        <v>2019</v>
      </c>
      <c r="B18" s="290">
        <v>1238</v>
      </c>
      <c r="C18" s="289">
        <v>197</v>
      </c>
      <c r="D18" s="289">
        <v>180</v>
      </c>
      <c r="E18" s="289">
        <v>120</v>
      </c>
      <c r="F18" s="289">
        <v>73</v>
      </c>
      <c r="G18" s="289">
        <v>194</v>
      </c>
      <c r="H18" s="289">
        <v>12</v>
      </c>
      <c r="I18" s="289">
        <v>149</v>
      </c>
      <c r="J18" s="289">
        <v>140</v>
      </c>
      <c r="K18" s="289">
        <v>43</v>
      </c>
      <c r="L18" s="289">
        <v>46</v>
      </c>
      <c r="M18" s="289">
        <v>33</v>
      </c>
      <c r="N18" s="289">
        <v>51</v>
      </c>
    </row>
    <row r="19" spans="1:14" ht="15.75" thickBot="1">
      <c r="A19" s="287">
        <v>2020</v>
      </c>
      <c r="B19" s="286">
        <v>1749</v>
      </c>
      <c r="C19" s="285">
        <v>259</v>
      </c>
      <c r="D19" s="285">
        <v>245</v>
      </c>
      <c r="E19" s="285">
        <v>169</v>
      </c>
      <c r="F19" s="285">
        <v>109</v>
      </c>
      <c r="G19" s="285">
        <v>282</v>
      </c>
      <c r="H19" s="285">
        <v>15</v>
      </c>
      <c r="I19" s="285">
        <v>212</v>
      </c>
      <c r="J19" s="285">
        <v>191</v>
      </c>
      <c r="K19" s="285">
        <v>78</v>
      </c>
      <c r="L19" s="285">
        <v>66</v>
      </c>
      <c r="M19" s="285">
        <v>44</v>
      </c>
      <c r="N19" s="285">
        <v>79</v>
      </c>
    </row>
    <row r="20" spans="1:14">
      <c r="N20" s="211" t="s">
        <v>62</v>
      </c>
    </row>
    <row r="21" spans="1:14">
      <c r="N21" s="211"/>
    </row>
    <row r="22" spans="1:14" ht="15">
      <c r="A22" s="284" t="s">
        <v>24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</row>
    <row r="23" spans="1:14" ht="15">
      <c r="A23" s="262" t="s">
        <v>96</v>
      </c>
      <c r="B23" s="261"/>
      <c r="C23" s="261"/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158"/>
    </row>
  </sheetData>
  <mergeCells count="4">
    <mergeCell ref="A1:N1"/>
    <mergeCell ref="A2:N2"/>
    <mergeCell ref="A22:N22"/>
    <mergeCell ref="A23:N23"/>
  </mergeCells>
  <pageMargins left="0.69" right="0.56999999999999995" top="0.78740157480314965" bottom="0.70866141732283472" header="0.51181102362204722" footer="0.51181102362204722"/>
  <pageSetup paperSize="9" scale="65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5"/>
  <sheetViews>
    <sheetView zoomScale="70" zoomScaleNormal="70" workbookViewId="0">
      <selection activeCell="A26" sqref="A26"/>
    </sheetView>
  </sheetViews>
  <sheetFormatPr baseColWidth="10" defaultColWidth="8.88671875" defaultRowHeight="12.75"/>
  <cols>
    <col min="1" max="1" width="7.77734375" style="204" bestFit="1" customWidth="1"/>
    <col min="2" max="14" width="13" style="203" customWidth="1"/>
    <col min="15" max="16384" width="8.88671875" style="203"/>
  </cols>
  <sheetData>
    <row r="1" spans="1:14" ht="25.9" customHeight="1">
      <c r="A1" s="294" t="s">
        <v>140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22.15" customHeight="1" thickBot="1">
      <c r="A2" s="244" t="s">
        <v>139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</row>
    <row r="3" spans="1:14" ht="31.5">
      <c r="A3" s="309"/>
      <c r="B3" s="243" t="s">
        <v>5</v>
      </c>
      <c r="C3" s="308" t="s">
        <v>7</v>
      </c>
      <c r="D3" s="308" t="s">
        <v>8</v>
      </c>
      <c r="E3" s="308" t="s">
        <v>9</v>
      </c>
      <c r="F3" s="308" t="s">
        <v>10</v>
      </c>
      <c r="G3" s="308" t="s">
        <v>11</v>
      </c>
      <c r="H3" s="308" t="s">
        <v>12</v>
      </c>
      <c r="I3" s="308" t="s">
        <v>13</v>
      </c>
      <c r="J3" s="308" t="s">
        <v>14</v>
      </c>
      <c r="K3" s="308" t="s">
        <v>15</v>
      </c>
      <c r="L3" s="308" t="s">
        <v>16</v>
      </c>
      <c r="M3" s="308" t="s">
        <v>17</v>
      </c>
      <c r="N3" s="308" t="s">
        <v>138</v>
      </c>
    </row>
    <row r="4" spans="1:14" ht="15.75">
      <c r="A4" s="238"/>
      <c r="B4" s="307" t="s">
        <v>137</v>
      </c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</row>
    <row r="5" spans="1:14" ht="15" hidden="1">
      <c r="A5" s="305">
        <v>2004</v>
      </c>
      <c r="B5" s="302">
        <v>4160.2179999999998</v>
      </c>
      <c r="C5" s="302">
        <v>562.14850000000001</v>
      </c>
      <c r="D5" s="302">
        <v>555.79694999999992</v>
      </c>
      <c r="E5" s="302">
        <v>498.33445</v>
      </c>
      <c r="F5" s="302">
        <v>378.50319999999999</v>
      </c>
      <c r="G5" s="302">
        <v>600.95219999999995</v>
      </c>
      <c r="H5" s="302">
        <v>22.5792</v>
      </c>
      <c r="I5" s="302">
        <v>553.69490000000008</v>
      </c>
      <c r="J5" s="302">
        <v>414.61070000000001</v>
      </c>
      <c r="K5" s="302">
        <v>157.26995000000002</v>
      </c>
      <c r="L5" s="302">
        <v>203.8262</v>
      </c>
      <c r="M5" s="302">
        <v>143.97035</v>
      </c>
      <c r="N5" s="302">
        <v>68.531399999999991</v>
      </c>
    </row>
    <row r="6" spans="1:14" ht="15" hidden="1">
      <c r="A6" s="304">
        <v>2005</v>
      </c>
      <c r="B6" s="302">
        <v>4676.442</v>
      </c>
      <c r="C6" s="302">
        <v>564.69399999999996</v>
      </c>
      <c r="D6" s="302">
        <v>632.51864999999998</v>
      </c>
      <c r="E6" s="302">
        <v>577.03930000000003</v>
      </c>
      <c r="F6" s="302">
        <v>397.93880000000001</v>
      </c>
      <c r="G6" s="302">
        <v>756.43369999999993</v>
      </c>
      <c r="H6" s="302">
        <v>25.419700000000002</v>
      </c>
      <c r="I6" s="302">
        <v>599.03875000000005</v>
      </c>
      <c r="J6" s="302">
        <v>482.13954999999999</v>
      </c>
      <c r="K6" s="302">
        <v>187.5702</v>
      </c>
      <c r="L6" s="302">
        <v>215.19854999999998</v>
      </c>
      <c r="M6" s="302">
        <v>156.54729999999998</v>
      </c>
      <c r="N6" s="302">
        <v>81.903499999999994</v>
      </c>
    </row>
    <row r="7" spans="1:14" ht="15" hidden="1">
      <c r="A7" s="304">
        <v>2006</v>
      </c>
      <c r="B7" s="302">
        <v>4738.8924500000003</v>
      </c>
      <c r="C7" s="302">
        <v>583.04</v>
      </c>
      <c r="D7" s="302">
        <v>607.52085</v>
      </c>
      <c r="E7" s="302">
        <v>538.96420000000001</v>
      </c>
      <c r="F7" s="302">
        <v>406.61705000000001</v>
      </c>
      <c r="G7" s="302">
        <v>785.93799999999999</v>
      </c>
      <c r="H7" s="302">
        <v>27.846250000000001</v>
      </c>
      <c r="I7" s="302">
        <v>628.92939999999999</v>
      </c>
      <c r="J7" s="302">
        <v>526.27330000000006</v>
      </c>
      <c r="K7" s="302">
        <v>183.08345</v>
      </c>
      <c r="L7" s="302">
        <v>227.10339999999999</v>
      </c>
      <c r="M7" s="302">
        <v>156.80814999999998</v>
      </c>
      <c r="N7" s="302">
        <v>66.7684</v>
      </c>
    </row>
    <row r="8" spans="1:14" ht="15" hidden="1">
      <c r="A8" s="304">
        <v>2007</v>
      </c>
      <c r="B8" s="302">
        <v>4823.4383499999994</v>
      </c>
      <c r="C8" s="302">
        <v>615.81939999999997</v>
      </c>
      <c r="D8" s="302">
        <v>628.22719999999993</v>
      </c>
      <c r="E8" s="302">
        <v>538.98694999999998</v>
      </c>
      <c r="F8" s="302">
        <v>414.90609999999998</v>
      </c>
      <c r="G8" s="302">
        <v>767.41390000000001</v>
      </c>
      <c r="H8" s="302">
        <v>35.149650000000001</v>
      </c>
      <c r="I8" s="302">
        <v>645.20275000000004</v>
      </c>
      <c r="J8" s="302">
        <v>545.64430000000004</v>
      </c>
      <c r="K8" s="302">
        <v>179.32055</v>
      </c>
      <c r="L8" s="302">
        <v>233.82929999999999</v>
      </c>
      <c r="M8" s="302">
        <v>135.12064999999998</v>
      </c>
      <c r="N8" s="302">
        <v>83.817599999999999</v>
      </c>
    </row>
    <row r="9" spans="1:14" ht="15" hidden="1">
      <c r="A9" s="304">
        <v>2008</v>
      </c>
      <c r="B9" s="302">
        <v>5421.6655999999994</v>
      </c>
      <c r="C9" s="302">
        <v>755.04880000000003</v>
      </c>
      <c r="D9" s="302">
        <v>680.94405000000006</v>
      </c>
      <c r="E9" s="302">
        <v>590.02819999999997</v>
      </c>
      <c r="F9" s="302">
        <v>474.52859999999998</v>
      </c>
      <c r="G9" s="302">
        <v>870.3329</v>
      </c>
      <c r="H9" s="302">
        <v>41.797199999999997</v>
      </c>
      <c r="I9" s="302">
        <v>741.2586</v>
      </c>
      <c r="J9" s="302">
        <v>579.23675000000003</v>
      </c>
      <c r="K9" s="302">
        <v>188.6474</v>
      </c>
      <c r="L9" s="302">
        <v>236.99664999999999</v>
      </c>
      <c r="M9" s="302">
        <v>159.52590000000001</v>
      </c>
      <c r="N9" s="302">
        <v>103.32054999999998</v>
      </c>
    </row>
    <row r="10" spans="1:14" ht="15" hidden="1">
      <c r="A10" s="304">
        <v>2009</v>
      </c>
      <c r="B10" s="302">
        <v>5770.2041500000005</v>
      </c>
      <c r="C10" s="302">
        <v>829.43694999999991</v>
      </c>
      <c r="D10" s="302">
        <v>709.4529</v>
      </c>
      <c r="E10" s="302">
        <v>631.94349999999997</v>
      </c>
      <c r="F10" s="302">
        <v>503.5258</v>
      </c>
      <c r="G10" s="302">
        <v>923.91915000000006</v>
      </c>
      <c r="H10" s="302">
        <v>56.320599999999999</v>
      </c>
      <c r="I10" s="302">
        <v>771.87755000000004</v>
      </c>
      <c r="J10" s="302">
        <v>613.27415000000008</v>
      </c>
      <c r="K10" s="302">
        <v>209.74089999999998</v>
      </c>
      <c r="L10" s="302">
        <v>256.56920000000002</v>
      </c>
      <c r="M10" s="302">
        <v>150.20740000000001</v>
      </c>
      <c r="N10" s="302">
        <v>113.93605000000001</v>
      </c>
    </row>
    <row r="11" spans="1:14" ht="17.45" hidden="1" customHeight="1">
      <c r="A11" s="304">
        <v>2010</v>
      </c>
      <c r="B11" s="303">
        <v>5924.3928499999993</v>
      </c>
      <c r="C11" s="302">
        <v>875.71119999999996</v>
      </c>
      <c r="D11" s="302">
        <v>730.55565000000001</v>
      </c>
      <c r="E11" s="302">
        <v>636.87729999999999</v>
      </c>
      <c r="F11" s="302">
        <v>530.29284999999993</v>
      </c>
      <c r="G11" s="302">
        <v>938.65975000000003</v>
      </c>
      <c r="H11" s="302">
        <v>59.891649999999998</v>
      </c>
      <c r="I11" s="302">
        <v>789.81500000000005</v>
      </c>
      <c r="J11" s="302">
        <v>625.72440000000006</v>
      </c>
      <c r="K11" s="302">
        <v>209.43095000000002</v>
      </c>
      <c r="L11" s="302">
        <v>244.87785</v>
      </c>
      <c r="M11" s="302">
        <v>171.68960000000001</v>
      </c>
      <c r="N11" s="302">
        <v>110.86664999999999</v>
      </c>
    </row>
    <row r="12" spans="1:14" ht="17.45" customHeight="1">
      <c r="A12" s="304">
        <v>2011</v>
      </c>
      <c r="B12" s="303">
        <v>6304.3557499999997</v>
      </c>
      <c r="C12" s="302">
        <v>892.38615000000004</v>
      </c>
      <c r="D12" s="302">
        <v>763.22775000000001</v>
      </c>
      <c r="E12" s="302">
        <v>677.74824999999998</v>
      </c>
      <c r="F12" s="302">
        <v>565.85910000000001</v>
      </c>
      <c r="G12" s="302">
        <v>995.06515000000002</v>
      </c>
      <c r="H12" s="302">
        <v>58.9818</v>
      </c>
      <c r="I12" s="302">
        <v>861.12085000000002</v>
      </c>
      <c r="J12" s="302">
        <v>718.59010000000001</v>
      </c>
      <c r="K12" s="302">
        <v>240.18054999999998</v>
      </c>
      <c r="L12" s="302">
        <v>257.9726</v>
      </c>
      <c r="M12" s="302">
        <v>176.45920000000001</v>
      </c>
      <c r="N12" s="302">
        <v>96.764250000000004</v>
      </c>
    </row>
    <row r="13" spans="1:14" ht="17.45" customHeight="1">
      <c r="A13" s="304">
        <v>2012</v>
      </c>
      <c r="B13" s="303">
        <v>6585.1775499999994</v>
      </c>
      <c r="C13" s="302">
        <v>956.32730000000004</v>
      </c>
      <c r="D13" s="302">
        <v>792.27019999999993</v>
      </c>
      <c r="E13" s="302">
        <v>695.34519999999998</v>
      </c>
      <c r="F13" s="302">
        <v>544.00165000000004</v>
      </c>
      <c r="G13" s="302">
        <v>1108.7693000000002</v>
      </c>
      <c r="H13" s="302">
        <v>65.520300000000006</v>
      </c>
      <c r="I13" s="302">
        <v>879.89465000000007</v>
      </c>
      <c r="J13" s="302">
        <v>766.9615</v>
      </c>
      <c r="K13" s="302">
        <v>247.18870000000001</v>
      </c>
      <c r="L13" s="302">
        <v>261.21449999999999</v>
      </c>
      <c r="M13" s="302">
        <v>171.3537</v>
      </c>
      <c r="N13" s="302">
        <v>96.330550000000002</v>
      </c>
    </row>
    <row r="14" spans="1:14" ht="17.45" customHeight="1">
      <c r="A14" s="304">
        <v>2013</v>
      </c>
      <c r="B14" s="303">
        <v>6730.7717999999995</v>
      </c>
      <c r="C14" s="302">
        <v>1037.3694499999999</v>
      </c>
      <c r="D14" s="302">
        <v>857.63605000000007</v>
      </c>
      <c r="E14" s="302">
        <v>730.85844999999995</v>
      </c>
      <c r="F14" s="302">
        <v>555.76834999999994</v>
      </c>
      <c r="G14" s="302">
        <v>1088.6694499999999</v>
      </c>
      <c r="H14" s="302">
        <v>50.436999999999998</v>
      </c>
      <c r="I14" s="302">
        <v>849.39035000000001</v>
      </c>
      <c r="J14" s="302">
        <v>766.41144999999995</v>
      </c>
      <c r="K14" s="302">
        <v>266.85325</v>
      </c>
      <c r="L14" s="302">
        <v>276.75635</v>
      </c>
      <c r="M14" s="302">
        <v>153.89515</v>
      </c>
      <c r="N14" s="302">
        <v>96.726500000000001</v>
      </c>
    </row>
    <row r="15" spans="1:14" ht="17.45" customHeight="1">
      <c r="A15" s="304" t="s">
        <v>108</v>
      </c>
      <c r="B15" s="303">
        <v>4415.23945</v>
      </c>
      <c r="C15" s="302">
        <v>744.75894999999991</v>
      </c>
      <c r="D15" s="302">
        <v>592.36880000000008</v>
      </c>
      <c r="E15" s="302">
        <v>421.16325000000001</v>
      </c>
      <c r="F15" s="302">
        <v>321.87880000000001</v>
      </c>
      <c r="G15" s="302">
        <v>724.96169999999995</v>
      </c>
      <c r="H15" s="302">
        <v>22.596700000000002</v>
      </c>
      <c r="I15" s="302">
        <v>544.75530000000003</v>
      </c>
      <c r="J15" s="302">
        <v>517.26189999999997</v>
      </c>
      <c r="K15" s="302">
        <v>149.27095</v>
      </c>
      <c r="L15" s="302">
        <v>167.46100000000001</v>
      </c>
      <c r="M15" s="302">
        <v>92.867249999999999</v>
      </c>
      <c r="N15" s="302">
        <v>115.89485000000001</v>
      </c>
    </row>
    <row r="16" spans="1:14" ht="17.45" customHeight="1">
      <c r="A16" s="304" t="s">
        <v>107</v>
      </c>
      <c r="B16" s="303">
        <v>5026.2845500000003</v>
      </c>
      <c r="C16" s="302">
        <v>874.46165000000008</v>
      </c>
      <c r="D16" s="302">
        <v>660.66380000000004</v>
      </c>
      <c r="E16" s="302">
        <v>484.34694999999999</v>
      </c>
      <c r="F16" s="302">
        <v>336.4212</v>
      </c>
      <c r="G16" s="302">
        <v>851.62980000000005</v>
      </c>
      <c r="H16" s="302">
        <v>21.307099999999998</v>
      </c>
      <c r="I16" s="302">
        <v>633.18144999999993</v>
      </c>
      <c r="J16" s="302">
        <v>554.34910000000002</v>
      </c>
      <c r="K16" s="302">
        <v>185.27610000000001</v>
      </c>
      <c r="L16" s="302">
        <v>186.02360000000002</v>
      </c>
      <c r="M16" s="302">
        <v>128.07915</v>
      </c>
      <c r="N16" s="302">
        <v>110.54464999999999</v>
      </c>
    </row>
    <row r="17" spans="1:14" ht="17.45" customHeight="1">
      <c r="A17" s="304" t="s">
        <v>106</v>
      </c>
      <c r="B17" s="303">
        <v>5668.3897000000015</v>
      </c>
      <c r="C17" s="302">
        <v>989.70480000000009</v>
      </c>
      <c r="D17" s="302">
        <v>794.44655</v>
      </c>
      <c r="E17" s="302">
        <v>529.27605000000005</v>
      </c>
      <c r="F17" s="302">
        <v>358.22120000000001</v>
      </c>
      <c r="G17" s="302">
        <v>924.71775000000002</v>
      </c>
      <c r="H17" s="302">
        <v>27.932200000000002</v>
      </c>
      <c r="I17" s="302">
        <v>724.45524999999998</v>
      </c>
      <c r="J17" s="302">
        <v>593.66980000000001</v>
      </c>
      <c r="K17" s="302">
        <v>230.53910000000002</v>
      </c>
      <c r="L17" s="302">
        <v>216.9906</v>
      </c>
      <c r="M17" s="302">
        <v>140.92789999999999</v>
      </c>
      <c r="N17" s="302">
        <v>137.5085</v>
      </c>
    </row>
    <row r="18" spans="1:14" ht="17.45" customHeight="1">
      <c r="A18" s="304" t="s">
        <v>105</v>
      </c>
      <c r="B18" s="303">
        <v>5156.1469999999999</v>
      </c>
      <c r="C18" s="302">
        <v>899.07299999999998</v>
      </c>
      <c r="D18" s="302">
        <v>698.44799999999998</v>
      </c>
      <c r="E18" s="302">
        <v>507.322</v>
      </c>
      <c r="F18" s="302">
        <v>317.89499999999998</v>
      </c>
      <c r="G18" s="302">
        <v>849.36900000000003</v>
      </c>
      <c r="H18" s="302">
        <v>40.981000000000002</v>
      </c>
      <c r="I18" s="302">
        <v>646.35299999999995</v>
      </c>
      <c r="J18" s="302">
        <v>553.58299999999997</v>
      </c>
      <c r="K18" s="302">
        <v>195.46899999999999</v>
      </c>
      <c r="L18" s="302">
        <v>168.32499999999999</v>
      </c>
      <c r="M18" s="302">
        <v>180.01499999999999</v>
      </c>
      <c r="N18" s="302">
        <v>99.313999999999993</v>
      </c>
    </row>
    <row r="19" spans="1:14" ht="17.45" customHeight="1">
      <c r="A19" s="304" t="s">
        <v>104</v>
      </c>
      <c r="B19" s="303">
        <v>5952.06095</v>
      </c>
      <c r="C19" s="302">
        <v>1064.1785</v>
      </c>
      <c r="D19" s="302">
        <v>855.35505000000001</v>
      </c>
      <c r="E19" s="302">
        <v>598.73655000000008</v>
      </c>
      <c r="F19" s="302">
        <v>364.20530000000002</v>
      </c>
      <c r="G19" s="302">
        <v>930.83945000000006</v>
      </c>
      <c r="H19" s="302">
        <v>42.696800000000003</v>
      </c>
      <c r="I19" s="302">
        <v>708.27324999999996</v>
      </c>
      <c r="J19" s="302">
        <v>626.87565000000006</v>
      </c>
      <c r="K19" s="302">
        <v>206.77809999999999</v>
      </c>
      <c r="L19" s="302">
        <v>208.20509999999999</v>
      </c>
      <c r="M19" s="302">
        <v>188.16085000000001</v>
      </c>
      <c r="N19" s="302">
        <v>157.75635</v>
      </c>
    </row>
    <row r="20" spans="1:14" ht="17.45" customHeight="1">
      <c r="A20" s="304" t="s">
        <v>103</v>
      </c>
      <c r="B20" s="303">
        <v>6056.1279500000001</v>
      </c>
      <c r="C20" s="302">
        <v>1049.43995</v>
      </c>
      <c r="D20" s="302">
        <v>857.93640000000005</v>
      </c>
      <c r="E20" s="302">
        <v>590.61180000000002</v>
      </c>
      <c r="F20" s="302">
        <v>324.98424999999997</v>
      </c>
      <c r="G20" s="302">
        <v>958.13454999999999</v>
      </c>
      <c r="H20" s="302">
        <v>47.747700000000002</v>
      </c>
      <c r="I20" s="302">
        <v>746.03589999999997</v>
      </c>
      <c r="J20" s="302">
        <v>667.30274999999995</v>
      </c>
      <c r="K20" s="302">
        <v>202.78825000000001</v>
      </c>
      <c r="L20" s="302">
        <v>217.92645000000002</v>
      </c>
      <c r="M20" s="302">
        <v>203.78134999999997</v>
      </c>
      <c r="N20" s="302">
        <v>189.43859999999998</v>
      </c>
    </row>
    <row r="21" spans="1:14" ht="17.45" customHeight="1" thickBot="1">
      <c r="A21" s="301" t="s">
        <v>101</v>
      </c>
      <c r="B21" s="300">
        <v>9428.1810600000008</v>
      </c>
      <c r="C21" s="299">
        <v>1575.4070900000002</v>
      </c>
      <c r="D21" s="299">
        <v>1293.63741</v>
      </c>
      <c r="E21" s="299">
        <v>880.76536999999996</v>
      </c>
      <c r="F21" s="299">
        <v>495.94943999999998</v>
      </c>
      <c r="G21" s="299">
        <v>1502.6447900000001</v>
      </c>
      <c r="H21" s="299">
        <v>65.045490000000001</v>
      </c>
      <c r="I21" s="299">
        <v>1175.0846000000001</v>
      </c>
      <c r="J21" s="299">
        <v>1055.3128499999998</v>
      </c>
      <c r="K21" s="299">
        <v>349.41319999999996</v>
      </c>
      <c r="L21" s="299">
        <v>366.44077000000004</v>
      </c>
      <c r="M21" s="299">
        <v>272.75655999999998</v>
      </c>
      <c r="N21" s="299">
        <v>395.72348999999997</v>
      </c>
    </row>
    <row r="22" spans="1:14">
      <c r="A22" s="298"/>
      <c r="B22" s="297"/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297"/>
      <c r="N22" s="211" t="s">
        <v>62</v>
      </c>
    </row>
    <row r="23" spans="1:14" ht="13.15" customHeight="1">
      <c r="A23" s="246" t="s">
        <v>24</v>
      </c>
      <c r="B23" s="246"/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</row>
    <row r="24" spans="1:14" ht="15">
      <c r="A24" s="247" t="s">
        <v>113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</row>
    <row r="25" spans="1:14" ht="15">
      <c r="A25" s="209" t="s">
        <v>96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1"/>
    </row>
  </sheetData>
  <mergeCells count="6">
    <mergeCell ref="A24:N24"/>
    <mergeCell ref="A1:N1"/>
    <mergeCell ref="A2:N2"/>
    <mergeCell ref="B4:N4"/>
    <mergeCell ref="A23:N23"/>
    <mergeCell ref="A25:N25"/>
  </mergeCells>
  <pageMargins left="0.78740157480314965" right="0.66" top="0.78740157480314965" bottom="0.70866141732283472" header="0.51181102362204722" footer="0.51181102362204722"/>
  <pageSetup paperSize="9" scale="71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25"/>
  <sheetViews>
    <sheetView zoomScale="70" zoomScaleNormal="70" workbookViewId="0">
      <selection activeCell="A26" sqref="A26"/>
    </sheetView>
  </sheetViews>
  <sheetFormatPr baseColWidth="10" defaultColWidth="8.88671875" defaultRowHeight="12.75"/>
  <cols>
    <col min="1" max="1" width="5" style="204" customWidth="1"/>
    <col min="2" max="13" width="14.5546875" style="203" customWidth="1"/>
    <col min="14" max="16384" width="8.88671875" style="203"/>
  </cols>
  <sheetData>
    <row r="1" spans="1:13" ht="28.9" customHeight="1">
      <c r="A1" s="294" t="s">
        <v>143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</row>
    <row r="2" spans="1:13" ht="28.9" customHeight="1" thickBot="1">
      <c r="A2" s="244" t="s">
        <v>142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</row>
    <row r="3" spans="1:13" ht="15.75">
      <c r="A3" s="316"/>
      <c r="B3" s="292" t="s">
        <v>5</v>
      </c>
      <c r="C3" s="291" t="s">
        <v>7</v>
      </c>
      <c r="D3" s="291" t="s">
        <v>8</v>
      </c>
      <c r="E3" s="291" t="s">
        <v>9</v>
      </c>
      <c r="F3" s="291" t="s">
        <v>10</v>
      </c>
      <c r="G3" s="291" t="s">
        <v>11</v>
      </c>
      <c r="H3" s="291" t="s">
        <v>12</v>
      </c>
      <c r="I3" s="291" t="s">
        <v>13</v>
      </c>
      <c r="J3" s="291" t="s">
        <v>14</v>
      </c>
      <c r="K3" s="291" t="s">
        <v>15</v>
      </c>
      <c r="L3" s="291" t="s">
        <v>16</v>
      </c>
      <c r="M3" s="291" t="s">
        <v>17</v>
      </c>
    </row>
    <row r="4" spans="1:13" ht="15.75">
      <c r="A4" s="315"/>
      <c r="B4" s="307" t="s">
        <v>141</v>
      </c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</row>
    <row r="5" spans="1:13" ht="15" hidden="1">
      <c r="A5" s="304">
        <v>2004</v>
      </c>
      <c r="B5" s="313">
        <v>12.077741786210087</v>
      </c>
      <c r="C5" s="313">
        <v>11.21451838064216</v>
      </c>
      <c r="D5" s="313">
        <v>12.15258855585831</v>
      </c>
      <c r="E5" s="313">
        <v>11.267209890418657</v>
      </c>
      <c r="F5" s="313">
        <v>13.81453154875717</v>
      </c>
      <c r="G5" s="313">
        <v>9.9728771124556648</v>
      </c>
      <c r="H5" s="313">
        <v>5.3872053872053867</v>
      </c>
      <c r="I5" s="313">
        <v>14.540248170537703</v>
      </c>
      <c r="J5" s="313">
        <v>12.447988904299583</v>
      </c>
      <c r="K5" s="313">
        <v>11.003521126760564</v>
      </c>
      <c r="L5" s="313">
        <v>10.909090909090908</v>
      </c>
      <c r="M5" s="313">
        <v>14.809782608695651</v>
      </c>
    </row>
    <row r="6" spans="1:13" ht="15" hidden="1">
      <c r="A6" s="304">
        <v>2005</v>
      </c>
      <c r="B6" s="313">
        <v>13.421968977524534</v>
      </c>
      <c r="C6" s="313">
        <v>10.75817296545328</v>
      </c>
      <c r="D6" s="313">
        <v>13.549771934531796</v>
      </c>
      <c r="E6" s="313">
        <v>12.601512181461775</v>
      </c>
      <c r="F6" s="313">
        <v>14.388489208633093</v>
      </c>
      <c r="G6" s="313">
        <v>12.915891713163877</v>
      </c>
      <c r="H6" s="313">
        <v>6.375838926174497</v>
      </c>
      <c r="I6" s="313">
        <v>15.566625155666253</v>
      </c>
      <c r="J6" s="313">
        <v>14.427012278308322</v>
      </c>
      <c r="K6" s="313">
        <v>12.756849315068495</v>
      </c>
      <c r="L6" s="313">
        <v>11.300919842312746</v>
      </c>
      <c r="M6" s="313">
        <v>16.230366492146597</v>
      </c>
    </row>
    <row r="7" spans="1:13" ht="15" hidden="1">
      <c r="A7" s="304">
        <v>2006</v>
      </c>
      <c r="B7" s="313">
        <v>13.82178907065785</v>
      </c>
      <c r="C7" s="313">
        <v>11.385681293302541</v>
      </c>
      <c r="D7" s="313">
        <v>13.173178458289334</v>
      </c>
      <c r="E7" s="313">
        <v>12.030075187969924</v>
      </c>
      <c r="F7" s="313">
        <v>14.642184557438794</v>
      </c>
      <c r="G7" s="313">
        <v>13.700062748378999</v>
      </c>
      <c r="H7" s="313">
        <v>6.9182389937106921</v>
      </c>
      <c r="I7" s="313">
        <v>16.215393976270153</v>
      </c>
      <c r="J7" s="313">
        <v>15.661446184605133</v>
      </c>
      <c r="K7" s="313">
        <v>15.008431703204048</v>
      </c>
      <c r="L7" s="313">
        <v>12.862796833773087</v>
      </c>
      <c r="M7" s="313">
        <v>14.727722772277227</v>
      </c>
    </row>
    <row r="8" spans="1:13" ht="15" hidden="1">
      <c r="A8" s="304">
        <v>2007</v>
      </c>
      <c r="B8" s="313">
        <v>13.31221376674357</v>
      </c>
      <c r="C8" s="313">
        <v>11.438356164383562</v>
      </c>
      <c r="D8" s="313">
        <v>12.943632567849686</v>
      </c>
      <c r="E8" s="313">
        <v>11.43405538799013</v>
      </c>
      <c r="F8" s="313">
        <v>14.701737905119774</v>
      </c>
      <c r="G8" s="313">
        <v>12.45259165613148</v>
      </c>
      <c r="H8" s="313">
        <v>7.8078078078078077</v>
      </c>
      <c r="I8" s="313">
        <v>15.642965204236006</v>
      </c>
      <c r="J8" s="313">
        <v>14.604922279792746</v>
      </c>
      <c r="K8" s="313">
        <v>12.530712530712531</v>
      </c>
      <c r="L8" s="313">
        <v>13.363460296965785</v>
      </c>
      <c r="M8" s="313">
        <v>13.563501849568434</v>
      </c>
    </row>
    <row r="9" spans="1:13" ht="15" hidden="1">
      <c r="A9" s="304">
        <v>2008</v>
      </c>
      <c r="B9" s="313">
        <v>14.093204148471616</v>
      </c>
      <c r="C9" s="313">
        <v>13.157295697700889</v>
      </c>
      <c r="D9" s="313">
        <v>13.145661157024794</v>
      </c>
      <c r="E9" s="313">
        <v>11.989100817438691</v>
      </c>
      <c r="F9" s="313">
        <v>16.815406294034759</v>
      </c>
      <c r="G9" s="313">
        <v>13.704318936877076</v>
      </c>
      <c r="H9" s="313">
        <v>8.2840236686390529</v>
      </c>
      <c r="I9" s="313">
        <v>16.512667660208646</v>
      </c>
      <c r="J9" s="313">
        <v>14.455128205128204</v>
      </c>
      <c r="K9" s="313">
        <v>11.52</v>
      </c>
      <c r="L9" s="313">
        <v>12.483829236739973</v>
      </c>
      <c r="M9" s="313">
        <v>14.459295261239369</v>
      </c>
    </row>
    <row r="10" spans="1:13" ht="15" hidden="1">
      <c r="A10" s="304">
        <v>2009</v>
      </c>
      <c r="B10" s="313">
        <v>14.577419023839655</v>
      </c>
      <c r="C10" s="313">
        <v>13.756494239891575</v>
      </c>
      <c r="D10" s="313">
        <v>14.049159120310479</v>
      </c>
      <c r="E10" s="313">
        <v>12.251565477811054</v>
      </c>
      <c r="F10" s="313">
        <v>16.914230953521802</v>
      </c>
      <c r="G10" s="313">
        <v>13.67342671963203</v>
      </c>
      <c r="H10" s="313">
        <v>11.111111111111111</v>
      </c>
      <c r="I10" s="313">
        <v>16.91066626829997</v>
      </c>
      <c r="J10" s="313">
        <v>15.332906530089629</v>
      </c>
      <c r="K10" s="313">
        <v>12.371134020618557</v>
      </c>
      <c r="L10" s="313">
        <v>12.435233160621761</v>
      </c>
      <c r="M10" s="313">
        <v>14.501891551071878</v>
      </c>
    </row>
    <row r="11" spans="1:13" ht="15" hidden="1">
      <c r="A11" s="304">
        <v>2010</v>
      </c>
      <c r="B11" s="314">
        <v>14.939533640676155</v>
      </c>
      <c r="C11" s="313">
        <v>14.546263345195729</v>
      </c>
      <c r="D11" s="313">
        <v>13.679959616355376</v>
      </c>
      <c r="E11" s="313">
        <v>12.618211294244798</v>
      </c>
      <c r="F11" s="313">
        <v>16.34790528233151</v>
      </c>
      <c r="G11" s="313">
        <v>14.613476643241009</v>
      </c>
      <c r="H11" s="313">
        <v>13.081395348837209</v>
      </c>
      <c r="I11" s="313">
        <v>17.25444476828913</v>
      </c>
      <c r="J11" s="313">
        <v>16.147919876733436</v>
      </c>
      <c r="K11" s="313">
        <v>12.960122699386503</v>
      </c>
      <c r="L11" s="313">
        <v>11.291328758577666</v>
      </c>
      <c r="M11" s="313">
        <v>16.584766584766584</v>
      </c>
    </row>
    <row r="12" spans="1:13" ht="15">
      <c r="A12" s="304">
        <v>2011</v>
      </c>
      <c r="B12" s="314">
        <v>14.153216490081526</v>
      </c>
      <c r="C12" s="313">
        <v>13.175376439326838</v>
      </c>
      <c r="D12" s="313">
        <v>13.799148509892312</v>
      </c>
      <c r="E12" s="313">
        <v>11.863035858722027</v>
      </c>
      <c r="F12" s="313">
        <v>15.838509316770187</v>
      </c>
      <c r="G12" s="313">
        <v>13.171824104234528</v>
      </c>
      <c r="H12" s="313">
        <v>11.304347826086957</v>
      </c>
      <c r="I12" s="313">
        <v>17.324877486307294</v>
      </c>
      <c r="J12" s="313">
        <v>14.890377588306944</v>
      </c>
      <c r="K12" s="313">
        <v>13.308270676691729</v>
      </c>
      <c r="L12" s="313">
        <v>10.63063063063063</v>
      </c>
      <c r="M12" s="313">
        <v>14.634146341463415</v>
      </c>
    </row>
    <row r="13" spans="1:13" ht="15">
      <c r="A13" s="304">
        <v>2012</v>
      </c>
      <c r="B13" s="314">
        <v>14.08001042481105</v>
      </c>
      <c r="C13" s="313">
        <v>13.583241455347299</v>
      </c>
      <c r="D13" s="313">
        <v>12.62848751835536</v>
      </c>
      <c r="E13" s="313">
        <v>12.249264509227066</v>
      </c>
      <c r="F13" s="313">
        <v>14.544650751547303</v>
      </c>
      <c r="G13" s="313">
        <v>14.171815826190951</v>
      </c>
      <c r="H13" s="313">
        <v>11.174785100286533</v>
      </c>
      <c r="I13" s="313">
        <v>16.230812961910175</v>
      </c>
      <c r="J13" s="313">
        <v>15.778567199526346</v>
      </c>
      <c r="K13" s="313">
        <v>12.917933130699089</v>
      </c>
      <c r="L13" s="313">
        <v>10.293237582286057</v>
      </c>
      <c r="M13" s="313">
        <v>14.787878787878787</v>
      </c>
    </row>
    <row r="14" spans="1:13" ht="15">
      <c r="A14" s="304">
        <v>2013</v>
      </c>
      <c r="B14" s="314">
        <v>13.046975546975547</v>
      </c>
      <c r="C14" s="313">
        <v>12.897715139867607</v>
      </c>
      <c r="D14" s="313">
        <v>12.12484993997599</v>
      </c>
      <c r="E14" s="313">
        <v>11.463285789751717</v>
      </c>
      <c r="F14" s="313">
        <v>14.153029632905794</v>
      </c>
      <c r="G14" s="313">
        <v>12.991656734207389</v>
      </c>
      <c r="H14" s="313">
        <v>8.3815028901734099</v>
      </c>
      <c r="I14" s="313">
        <v>14.362606232294617</v>
      </c>
      <c r="J14" s="313">
        <v>14.114552893045003</v>
      </c>
      <c r="K14" s="313">
        <v>12.292609351432882</v>
      </c>
      <c r="L14" s="313">
        <v>9.8992294013040905</v>
      </c>
      <c r="M14" s="313">
        <v>12.023809523809524</v>
      </c>
    </row>
    <row r="15" spans="1:13" ht="15">
      <c r="A15" s="304" t="s">
        <v>108</v>
      </c>
      <c r="B15" s="314">
        <v>8.646232439335888</v>
      </c>
      <c r="C15" s="313">
        <v>9.3915624337502646</v>
      </c>
      <c r="D15" s="313">
        <v>8.5394862036156045</v>
      </c>
      <c r="E15" s="313">
        <v>6.967537608867775</v>
      </c>
      <c r="F15" s="313">
        <v>8.6666666666666661</v>
      </c>
      <c r="G15" s="313">
        <v>8.8792423046566693</v>
      </c>
      <c r="H15" s="313">
        <v>4.0816326530612246</v>
      </c>
      <c r="I15" s="313">
        <v>8.8161209068010074</v>
      </c>
      <c r="J15" s="313">
        <v>9.0619571511291248</v>
      </c>
      <c r="K15" s="313">
        <v>6.6616766467065869</v>
      </c>
      <c r="L15" s="313">
        <v>6.10110400929692</v>
      </c>
      <c r="M15" s="313">
        <v>6.9364161849710984</v>
      </c>
    </row>
    <row r="16" spans="1:13" ht="15">
      <c r="A16" s="304" t="s">
        <v>107</v>
      </c>
      <c r="B16" s="314">
        <v>8.5696202531645564</v>
      </c>
      <c r="C16" s="313">
        <v>9.6964586846543011</v>
      </c>
      <c r="D16" s="313">
        <v>8.3411654135338349</v>
      </c>
      <c r="E16" s="313">
        <v>6.8622315348349918</v>
      </c>
      <c r="F16" s="313">
        <v>7.9716563330380872</v>
      </c>
      <c r="G16" s="313">
        <v>9.0428655314151491</v>
      </c>
      <c r="H16" s="313">
        <v>3.380281690140845</v>
      </c>
      <c r="I16" s="313">
        <v>8.9393110989611806</v>
      </c>
      <c r="J16" s="313">
        <v>8.6666666666666661</v>
      </c>
      <c r="K16" s="313">
        <v>7.5892857142857144</v>
      </c>
      <c r="L16" s="313">
        <v>5.7736720554272516</v>
      </c>
      <c r="M16" s="313">
        <v>8.2191780821917817</v>
      </c>
    </row>
    <row r="17" spans="1:13" ht="15">
      <c r="A17" s="304" t="s">
        <v>106</v>
      </c>
      <c r="B17" s="314">
        <v>8.9540038356336655</v>
      </c>
      <c r="C17" s="313">
        <v>10.332415837391489</v>
      </c>
      <c r="D17" s="313">
        <v>9.0845724907063197</v>
      </c>
      <c r="E17" s="313">
        <v>7.0529627687467222</v>
      </c>
      <c r="F17" s="313">
        <v>8.01056338028169</v>
      </c>
      <c r="G17" s="313">
        <v>9.0695396669931441</v>
      </c>
      <c r="H17" s="313">
        <v>4.1436464088397793</v>
      </c>
      <c r="I17" s="313">
        <v>9.5238095238095237</v>
      </c>
      <c r="J17" s="313">
        <v>8.4798638684061256</v>
      </c>
      <c r="K17" s="313">
        <v>8.5438335809806834</v>
      </c>
      <c r="L17" s="313">
        <v>6.0470324748040314</v>
      </c>
      <c r="M17" s="313">
        <v>8.3892617449664435</v>
      </c>
    </row>
    <row r="18" spans="1:13" ht="15">
      <c r="A18" s="304" t="s">
        <v>105</v>
      </c>
      <c r="B18" s="314">
        <v>8.6802204302749146</v>
      </c>
      <c r="C18" s="313">
        <v>9.6513075965130746</v>
      </c>
      <c r="D18" s="313">
        <v>8.562271062271062</v>
      </c>
      <c r="E18" s="313">
        <v>7.2578516759039324</v>
      </c>
      <c r="F18" s="313">
        <v>7.6787290379523396</v>
      </c>
      <c r="G18" s="313">
        <v>9.0768037238169121</v>
      </c>
      <c r="H18" s="313">
        <v>6.2841530054644812</v>
      </c>
      <c r="I18" s="313">
        <v>9.3326098752034721</v>
      </c>
      <c r="J18" s="313">
        <v>8.4052323963261895</v>
      </c>
      <c r="K18" s="313">
        <v>7.6239822353811997</v>
      </c>
      <c r="L18" s="313">
        <v>5.176211453744493</v>
      </c>
      <c r="M18" s="313">
        <v>10.549450549450549</v>
      </c>
    </row>
    <row r="19" spans="1:13" ht="15">
      <c r="A19" s="304" t="s">
        <v>104</v>
      </c>
      <c r="B19" s="314">
        <v>8.9362234525038318</v>
      </c>
      <c r="C19" s="313">
        <v>9.8643649815043162</v>
      </c>
      <c r="D19" s="313">
        <v>9.4461043438290062</v>
      </c>
      <c r="E19" s="313">
        <v>7.5446547587310056</v>
      </c>
      <c r="F19" s="313">
        <v>7.9505300353356896</v>
      </c>
      <c r="G19" s="313">
        <v>8.7998428599489298</v>
      </c>
      <c r="H19" s="313">
        <v>5.5851063829787231</v>
      </c>
      <c r="I19" s="313">
        <v>9.3457943925233646</v>
      </c>
      <c r="J19" s="313">
        <v>8.3031485093340756</v>
      </c>
      <c r="K19" s="313">
        <v>7.6352853965900671</v>
      </c>
      <c r="L19" s="313">
        <v>5.7874234835837504</v>
      </c>
      <c r="M19" s="313">
        <v>9.4549499443826477</v>
      </c>
    </row>
    <row r="20" spans="1:13" ht="15">
      <c r="A20" s="304" t="s">
        <v>103</v>
      </c>
      <c r="B20" s="314">
        <v>9.0897836650057258</v>
      </c>
      <c r="C20" s="313">
        <v>9.6578254707430666</v>
      </c>
      <c r="D20" s="313">
        <v>9.4450736126840305</v>
      </c>
      <c r="E20" s="313">
        <v>7.4425969912905776</v>
      </c>
      <c r="F20" s="313">
        <v>7.2219760744350916</v>
      </c>
      <c r="G20" s="313">
        <v>8.9505569669728349</v>
      </c>
      <c r="H20" s="313">
        <v>6.0526315789473681</v>
      </c>
      <c r="I20" s="313">
        <v>10.122116689280869</v>
      </c>
      <c r="J20" s="313">
        <v>8.892571112952222</v>
      </c>
      <c r="K20" s="313">
        <v>7.1637426900584789</v>
      </c>
      <c r="L20" s="313">
        <v>6.1269146608315097</v>
      </c>
      <c r="M20" s="313">
        <v>10.526315789473683</v>
      </c>
    </row>
    <row r="21" spans="1:13" ht="15.75" thickBot="1">
      <c r="A21" s="301" t="s">
        <v>101</v>
      </c>
      <c r="B21" s="312">
        <v>12.721075902726604</v>
      </c>
      <c r="C21" s="311">
        <v>13.091641490433032</v>
      </c>
      <c r="D21" s="311">
        <v>12.901054520978237</v>
      </c>
      <c r="E21" s="311">
        <v>10.099947396107311</v>
      </c>
      <c r="F21" s="311">
        <v>10.24390243902439</v>
      </c>
      <c r="G21" s="311">
        <v>12.690355329949238</v>
      </c>
      <c r="H21" s="311">
        <v>8.0808080808080813</v>
      </c>
      <c r="I21" s="311">
        <v>13.666755817063386</v>
      </c>
      <c r="J21" s="311">
        <v>12.682255845942228</v>
      </c>
      <c r="K21" s="311">
        <v>11.666666666666668</v>
      </c>
      <c r="L21" s="311">
        <v>8.7756174461376766</v>
      </c>
      <c r="M21" s="311">
        <v>13.019693654266959</v>
      </c>
    </row>
    <row r="22" spans="1:13">
      <c r="M22" s="211" t="s">
        <v>62</v>
      </c>
    </row>
    <row r="23" spans="1:13">
      <c r="M23" s="211"/>
    </row>
    <row r="24" spans="1:13" ht="15">
      <c r="A24" s="310" t="s">
        <v>24</v>
      </c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</row>
    <row r="25" spans="1:13" ht="15">
      <c r="A25" s="262" t="s">
        <v>96</v>
      </c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</row>
  </sheetData>
  <mergeCells count="5">
    <mergeCell ref="A1:M1"/>
    <mergeCell ref="A2:M2"/>
    <mergeCell ref="B4:M4"/>
    <mergeCell ref="A24:M24"/>
    <mergeCell ref="A25:M25"/>
  </mergeCells>
  <pageMargins left="0.78740157480314965" right="0.66" top="0.78740157480314965" bottom="0.70866141732283472" header="0.51181102362204722" footer="0.51181102362204722"/>
  <pageSetup paperSize="9" scale="81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8"/>
  <dimension ref="A3"/>
  <sheetViews>
    <sheetView workbookViewId="0">
      <selection activeCell="A4" sqref="A4"/>
    </sheetView>
  </sheetViews>
  <sheetFormatPr baseColWidth="10" defaultRowHeight="15"/>
  <cols>
    <col min="1" max="16384" width="11.5546875" style="15"/>
  </cols>
  <sheetData>
    <row r="3" spans="1:1">
      <c r="A3" s="16" t="s">
        <v>34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">
    <tabColor rgb="FFFFE389"/>
  </sheetPr>
  <dimension ref="A3"/>
  <sheetViews>
    <sheetView zoomScale="78" zoomScaleNormal="78" workbookViewId="0"/>
  </sheetViews>
  <sheetFormatPr baseColWidth="10" defaultRowHeight="15"/>
  <cols>
    <col min="1" max="16384" width="11.5546875" style="15"/>
  </cols>
  <sheetData>
    <row r="3" spans="1:1" ht="15.75">
      <c r="A3" s="21" t="s">
        <v>48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>
    <tabColor rgb="FFFFE389"/>
  </sheetPr>
  <dimension ref="A1:F10"/>
  <sheetViews>
    <sheetView zoomScale="78" zoomScaleNormal="78" workbookViewId="0">
      <selection sqref="A1:F1"/>
    </sheetView>
  </sheetViews>
  <sheetFormatPr baseColWidth="10" defaultColWidth="8.88671875" defaultRowHeight="15"/>
  <cols>
    <col min="1" max="1" width="15.44140625" style="1" customWidth="1"/>
    <col min="2" max="2" width="10.77734375" style="3" customWidth="1"/>
    <col min="3" max="4" width="10.5546875" style="3" customWidth="1"/>
    <col min="5" max="5" width="14.5546875" style="3" customWidth="1"/>
    <col min="6" max="6" width="27.77734375" style="3" customWidth="1"/>
    <col min="7" max="16384" width="8.88671875" style="3"/>
  </cols>
  <sheetData>
    <row r="1" spans="1:6" ht="20.25" customHeight="1">
      <c r="A1" s="165" t="s">
        <v>66</v>
      </c>
      <c r="B1" s="156"/>
      <c r="C1" s="156"/>
      <c r="D1" s="156"/>
      <c r="E1" s="148"/>
      <c r="F1" s="148"/>
    </row>
    <row r="2" spans="1:6" s="4" customFormat="1" ht="39" customHeight="1" thickBot="1">
      <c r="A2" s="164" t="s">
        <v>25</v>
      </c>
      <c r="B2" s="157"/>
      <c r="C2" s="157"/>
      <c r="D2" s="157"/>
      <c r="E2" s="157"/>
      <c r="F2" s="157"/>
    </row>
    <row r="3" spans="1:6" s="4" customFormat="1" ht="31.15" customHeight="1">
      <c r="A3" s="162" t="s">
        <v>18</v>
      </c>
      <c r="B3" s="79" t="s">
        <v>2</v>
      </c>
      <c r="C3" s="80" t="s">
        <v>4</v>
      </c>
      <c r="D3" s="80" t="s">
        <v>3</v>
      </c>
      <c r="E3" s="81" t="s">
        <v>31</v>
      </c>
      <c r="F3" s="81" t="s">
        <v>42</v>
      </c>
    </row>
    <row r="4" spans="1:6" s="5" customFormat="1" ht="28.5" customHeight="1">
      <c r="A4" s="163"/>
      <c r="B4" s="160" t="s">
        <v>40</v>
      </c>
      <c r="C4" s="161"/>
      <c r="D4" s="161"/>
      <c r="E4" s="82" t="s">
        <v>30</v>
      </c>
      <c r="F4" s="82" t="s">
        <v>30</v>
      </c>
    </row>
    <row r="5" spans="1:6" s="6" customFormat="1" ht="17.100000000000001" customHeight="1">
      <c r="A5" s="42" t="s">
        <v>5</v>
      </c>
      <c r="B5" s="43">
        <v>4143</v>
      </c>
      <c r="C5" s="44">
        <v>2394</v>
      </c>
      <c r="D5" s="44">
        <v>1749</v>
      </c>
      <c r="E5" s="45">
        <v>100</v>
      </c>
      <c r="F5" s="46">
        <v>100</v>
      </c>
    </row>
    <row r="6" spans="1:6" s="6" customFormat="1" ht="17.100000000000001" customHeight="1">
      <c r="A6" s="29" t="s">
        <v>23</v>
      </c>
      <c r="B6" s="34"/>
      <c r="C6" s="30">
        <v>57.784214337436637</v>
      </c>
      <c r="D6" s="30">
        <v>42.215785662563356</v>
      </c>
      <c r="E6" s="31"/>
      <c r="F6" s="18"/>
    </row>
    <row r="7" spans="1:6" s="6" customFormat="1" ht="17.100000000000001" customHeight="1">
      <c r="A7" s="32" t="s">
        <v>64</v>
      </c>
      <c r="B7" s="35">
        <v>95</v>
      </c>
      <c r="C7" s="33">
        <v>43</v>
      </c>
      <c r="D7" s="33">
        <v>52</v>
      </c>
      <c r="E7" s="31">
        <v>2.293024378469708</v>
      </c>
      <c r="F7" s="36">
        <v>4.8667403586342424</v>
      </c>
    </row>
    <row r="8" spans="1:6" s="6" customFormat="1" ht="17.100000000000001" customHeight="1">
      <c r="A8" s="32" t="s">
        <v>65</v>
      </c>
      <c r="B8" s="35">
        <v>2648</v>
      </c>
      <c r="C8" s="33">
        <v>1438</v>
      </c>
      <c r="D8" s="33">
        <v>1210</v>
      </c>
      <c r="E8" s="31">
        <v>63.915037412503018</v>
      </c>
      <c r="F8" s="36">
        <v>74.226234340456898</v>
      </c>
    </row>
    <row r="9" spans="1:6" s="6" customFormat="1" ht="17.100000000000001" customHeight="1" thickBot="1">
      <c r="A9" s="37" t="s">
        <v>39</v>
      </c>
      <c r="B9" s="38">
        <v>1400</v>
      </c>
      <c r="C9" s="39">
        <v>913</v>
      </c>
      <c r="D9" s="39">
        <v>487</v>
      </c>
      <c r="E9" s="40">
        <v>33.791938209027272</v>
      </c>
      <c r="F9" s="41">
        <v>20.90702530090887</v>
      </c>
    </row>
    <row r="10" spans="1:6">
      <c r="F10" s="89" t="s">
        <v>63</v>
      </c>
    </row>
  </sheetData>
  <mergeCells count="4">
    <mergeCell ref="B4:D4"/>
    <mergeCell ref="A3:A4"/>
    <mergeCell ref="A2:F2"/>
    <mergeCell ref="A1:F1"/>
  </mergeCells>
  <phoneticPr fontId="3" type="noConversion"/>
  <pageMargins left="0.78740157499999996" right="0.78740157499999996" top="0.984251969" bottom="0.984251969" header="0.4921259845" footer="0.4921259845"/>
  <pageSetup paperSize="9" scale="75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3">
    <tabColor rgb="FFFFE389"/>
  </sheetPr>
  <dimension ref="A1:Q24"/>
  <sheetViews>
    <sheetView zoomScale="70" zoomScaleNormal="70" workbookViewId="0">
      <selection activeCell="A12" sqref="A12"/>
    </sheetView>
  </sheetViews>
  <sheetFormatPr baseColWidth="10" defaultColWidth="8.88671875" defaultRowHeight="15"/>
  <cols>
    <col min="1" max="1" width="10.77734375" style="1" customWidth="1"/>
    <col min="2" max="2" width="7.5546875" style="2" customWidth="1"/>
    <col min="3" max="8" width="7.5546875" style="3" customWidth="1"/>
    <col min="9" max="9" width="10.5546875" style="3" customWidth="1"/>
    <col min="10" max="16384" width="8.88671875" style="3"/>
  </cols>
  <sheetData>
    <row r="1" spans="1:17" s="5" customFormat="1" ht="37.9" customHeight="1">
      <c r="A1" s="173" t="s">
        <v>80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7" s="7" customFormat="1" ht="25.5" customHeight="1" thickBot="1">
      <c r="A2" s="166" t="s">
        <v>26</v>
      </c>
      <c r="B2" s="167"/>
      <c r="C2" s="167"/>
      <c r="D2" s="167"/>
      <c r="E2" s="167"/>
      <c r="F2" s="167"/>
      <c r="G2" s="167"/>
      <c r="H2" s="167"/>
      <c r="I2" s="167"/>
      <c r="J2" s="168"/>
      <c r="K2" s="168"/>
    </row>
    <row r="3" spans="1:17" s="5" customFormat="1" ht="21" customHeight="1">
      <c r="A3" s="101"/>
      <c r="B3" s="177" t="s">
        <v>52</v>
      </c>
      <c r="C3" s="177"/>
      <c r="D3" s="177"/>
      <c r="E3" s="177"/>
      <c r="F3" s="177"/>
      <c r="G3" s="177" t="s">
        <v>67</v>
      </c>
      <c r="H3" s="177"/>
      <c r="I3" s="177"/>
      <c r="J3" s="177"/>
      <c r="K3" s="177"/>
      <c r="M3" s="14"/>
      <c r="Q3" s="14"/>
    </row>
    <row r="4" spans="1:17" s="5" customFormat="1" ht="39" customHeight="1">
      <c r="A4" s="98" t="s">
        <v>68</v>
      </c>
      <c r="B4" s="99" t="s">
        <v>69</v>
      </c>
      <c r="C4" s="99" t="s">
        <v>70</v>
      </c>
      <c r="D4" s="99" t="s">
        <v>71</v>
      </c>
      <c r="E4" s="99" t="s">
        <v>72</v>
      </c>
      <c r="F4" s="99" t="s">
        <v>73</v>
      </c>
      <c r="G4" s="99" t="s">
        <v>74</v>
      </c>
      <c r="H4" s="99" t="s">
        <v>75</v>
      </c>
      <c r="I4" s="99" t="s">
        <v>76</v>
      </c>
      <c r="J4" s="99" t="s">
        <v>77</v>
      </c>
      <c r="K4" s="99" t="s">
        <v>78</v>
      </c>
      <c r="M4" s="14"/>
      <c r="Q4" s="14"/>
    </row>
    <row r="5" spans="1:17" s="6" customFormat="1" ht="19.149999999999999" customHeight="1">
      <c r="A5" s="103">
        <v>4143</v>
      </c>
      <c r="B5" s="100">
        <v>1363</v>
      </c>
      <c r="C5" s="100">
        <v>688</v>
      </c>
      <c r="D5" s="100">
        <v>505</v>
      </c>
      <c r="E5" s="100">
        <v>339</v>
      </c>
      <c r="F5" s="100">
        <v>214</v>
      </c>
      <c r="G5" s="100">
        <v>244</v>
      </c>
      <c r="H5" s="100">
        <v>133</v>
      </c>
      <c r="I5" s="100">
        <v>241</v>
      </c>
      <c r="J5" s="100">
        <v>228</v>
      </c>
      <c r="K5" s="100">
        <v>188</v>
      </c>
      <c r="L5" s="5"/>
      <c r="M5" s="5"/>
    </row>
    <row r="6" spans="1:17" s="6" customFormat="1" ht="36" customHeight="1" thickBot="1">
      <c r="A6" s="104">
        <v>1</v>
      </c>
      <c r="B6" s="102">
        <v>0.32898865556360124</v>
      </c>
      <c r="C6" s="102">
        <v>0.16606323919864832</v>
      </c>
      <c r="D6" s="102">
        <v>0.12189234853970551</v>
      </c>
      <c r="E6" s="102">
        <v>8.1824764663287475E-2</v>
      </c>
      <c r="F6" s="102">
        <v>5.1653391262370264E-2</v>
      </c>
      <c r="G6" s="102">
        <v>5.8894520878590394E-2</v>
      </c>
      <c r="H6" s="102">
        <v>3.2102341298575914E-2</v>
      </c>
      <c r="I6" s="102">
        <v>5.8170407916968377E-2</v>
      </c>
      <c r="J6" s="102">
        <v>5.5032585083272995E-2</v>
      </c>
      <c r="K6" s="102">
        <v>4.5377745594979479E-2</v>
      </c>
      <c r="L6" s="5"/>
      <c r="M6" s="5"/>
    </row>
    <row r="7" spans="1:17" s="6" customFormat="1" ht="16.149999999999999" customHeight="1">
      <c r="A7" s="154" t="s">
        <v>63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5"/>
      <c r="M7" s="5"/>
    </row>
    <row r="8" spans="1:17" s="6" customFormat="1" ht="16.149999999999999" customHeight="1">
      <c r="A8" s="48"/>
      <c r="B8" s="47"/>
      <c r="C8" s="47"/>
      <c r="D8" s="47"/>
      <c r="E8" s="47"/>
      <c r="F8" s="47"/>
      <c r="G8" s="47"/>
      <c r="H8" s="47"/>
      <c r="I8" s="27"/>
      <c r="J8" s="5"/>
      <c r="K8" s="5"/>
      <c r="L8" s="5"/>
      <c r="M8" s="5"/>
    </row>
    <row r="9" spans="1:17" s="6" customFormat="1" ht="15" customHeight="1">
      <c r="A9" s="174" t="s">
        <v>24</v>
      </c>
      <c r="B9" s="175"/>
      <c r="C9" s="175"/>
      <c r="D9" s="176"/>
      <c r="E9" s="176"/>
      <c r="F9" s="176"/>
      <c r="G9" s="176"/>
      <c r="H9" s="176"/>
      <c r="I9" s="176"/>
      <c r="J9" s="5"/>
      <c r="K9" s="5"/>
      <c r="L9" s="5"/>
      <c r="M9" s="5"/>
    </row>
    <row r="10" spans="1:17" s="6" customFormat="1" ht="58.15" customHeight="1">
      <c r="A10" s="169" t="s">
        <v>79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5"/>
      <c r="M10" s="5"/>
    </row>
    <row r="11" spans="1:17" s="6" customFormat="1" ht="54" customHeight="1">
      <c r="A11" s="171" t="s">
        <v>94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5"/>
      <c r="M11" s="5"/>
    </row>
    <row r="12" spans="1:17" s="9" customFormat="1" ht="11.25">
      <c r="A12" s="10"/>
      <c r="B12" s="8"/>
    </row>
    <row r="13" spans="1:17" s="9" customFormat="1" ht="11.25">
      <c r="B13" s="8"/>
    </row>
    <row r="14" spans="1:17" s="9" customFormat="1" ht="11.25">
      <c r="B14" s="8"/>
    </row>
    <row r="15" spans="1:17" s="9" customFormat="1" ht="11.25">
      <c r="A15" s="10"/>
      <c r="B15" s="8"/>
    </row>
    <row r="16" spans="1:17" s="9" customFormat="1" ht="11.25">
      <c r="A16" s="10"/>
      <c r="B16" s="8"/>
    </row>
    <row r="17" spans="1:2" s="9" customFormat="1" ht="11.25">
      <c r="A17" s="17"/>
      <c r="B17" s="8"/>
    </row>
    <row r="18" spans="1:2" s="9" customFormat="1" ht="11.25">
      <c r="A18" s="17"/>
      <c r="B18" s="8"/>
    </row>
    <row r="19" spans="1:2" s="9" customFormat="1" ht="11.25">
      <c r="A19" s="10"/>
      <c r="B19" s="8"/>
    </row>
    <row r="20" spans="1:2" s="9" customFormat="1" ht="11.25">
      <c r="A20" s="10"/>
      <c r="B20" s="8"/>
    </row>
    <row r="21" spans="1:2" s="9" customFormat="1" ht="11.25">
      <c r="A21" s="10"/>
      <c r="B21" s="8"/>
    </row>
    <row r="22" spans="1:2" s="9" customFormat="1" ht="11.25">
      <c r="A22" s="10"/>
      <c r="B22" s="8"/>
    </row>
    <row r="23" spans="1:2" s="9" customFormat="1" ht="11.25">
      <c r="A23" s="10"/>
      <c r="B23" s="8"/>
    </row>
    <row r="24" spans="1:2" s="9" customFormat="1" ht="11.25">
      <c r="A24" s="10"/>
      <c r="B24" s="8"/>
    </row>
  </sheetData>
  <mergeCells count="8">
    <mergeCell ref="A2:K2"/>
    <mergeCell ref="A10:K10"/>
    <mergeCell ref="A11:K11"/>
    <mergeCell ref="A1:K1"/>
    <mergeCell ref="A9:I9"/>
    <mergeCell ref="B3:F3"/>
    <mergeCell ref="G3:K3"/>
    <mergeCell ref="A7:K7"/>
  </mergeCells>
  <pageMargins left="0.78740157499999996" right="0.78740157499999996" top="0.984251969" bottom="0.984251969" header="0.4921259845" footer="0.4921259845"/>
  <pageSetup paperSize="9" scale="75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4">
    <tabColor rgb="FFFFE389"/>
  </sheetPr>
  <dimension ref="A1:L35"/>
  <sheetViews>
    <sheetView zoomScale="70" zoomScaleNormal="70" workbookViewId="0">
      <selection sqref="A1:H1"/>
    </sheetView>
  </sheetViews>
  <sheetFormatPr baseColWidth="10" defaultColWidth="8.88671875" defaultRowHeight="15"/>
  <cols>
    <col min="1" max="1" width="13.109375" style="1" customWidth="1"/>
    <col min="2" max="2" width="13.109375" style="2" customWidth="1"/>
    <col min="3" max="8" width="13.109375" style="3" customWidth="1"/>
    <col min="9" max="16384" width="8.88671875" style="3"/>
  </cols>
  <sheetData>
    <row r="1" spans="1:12" ht="18">
      <c r="A1" s="178" t="s">
        <v>81</v>
      </c>
      <c r="B1" s="179"/>
      <c r="C1" s="179"/>
      <c r="D1" s="179"/>
      <c r="E1" s="179"/>
      <c r="F1" s="179"/>
      <c r="G1" s="179"/>
      <c r="H1" s="180"/>
    </row>
    <row r="2" spans="1:12" ht="28.9" customHeight="1" thickBot="1">
      <c r="A2" s="184" t="s">
        <v>43</v>
      </c>
      <c r="B2" s="148"/>
      <c r="C2" s="148"/>
      <c r="D2" s="148"/>
      <c r="E2" s="148"/>
      <c r="F2" s="148"/>
      <c r="G2" s="148"/>
      <c r="H2" s="148"/>
    </row>
    <row r="3" spans="1:12" ht="25.5">
      <c r="A3" s="181" t="s">
        <v>18</v>
      </c>
      <c r="B3" s="115" t="s">
        <v>2</v>
      </c>
      <c r="C3" s="116" t="s">
        <v>4</v>
      </c>
      <c r="D3" s="116" t="s">
        <v>3</v>
      </c>
      <c r="E3" s="117" t="s">
        <v>31</v>
      </c>
      <c r="F3" s="115" t="s">
        <v>35</v>
      </c>
      <c r="G3" s="116" t="s">
        <v>36</v>
      </c>
      <c r="H3" s="116" t="s">
        <v>37</v>
      </c>
    </row>
    <row r="4" spans="1:12">
      <c r="A4" s="152"/>
      <c r="B4" s="182" t="s">
        <v>1</v>
      </c>
      <c r="C4" s="183"/>
      <c r="D4" s="183"/>
      <c r="E4" s="123" t="s">
        <v>30</v>
      </c>
      <c r="F4" s="182" t="s">
        <v>82</v>
      </c>
      <c r="G4" s="183"/>
      <c r="H4" s="183"/>
    </row>
    <row r="5" spans="1:12">
      <c r="A5" s="124" t="s">
        <v>5</v>
      </c>
      <c r="B5" s="125">
        <v>9428181.0599999987</v>
      </c>
      <c r="C5" s="126">
        <v>5484585.3199999994</v>
      </c>
      <c r="D5" s="126">
        <v>3943595.74</v>
      </c>
      <c r="E5" s="127">
        <v>100</v>
      </c>
      <c r="F5" s="126">
        <v>2275.6893700217229</v>
      </c>
      <c r="G5" s="126">
        <v>2290.9713116123639</v>
      </c>
      <c r="H5" s="126">
        <v>2254.7717209834191</v>
      </c>
    </row>
    <row r="6" spans="1:12">
      <c r="A6" s="110" t="s">
        <v>23</v>
      </c>
      <c r="B6" s="111"/>
      <c r="C6" s="112">
        <v>58.172252792947525</v>
      </c>
      <c r="D6" s="112">
        <v>41.827747207052475</v>
      </c>
      <c r="E6" s="113"/>
      <c r="F6" s="114"/>
      <c r="G6" s="114"/>
      <c r="H6" s="114"/>
    </row>
    <row r="7" spans="1:12">
      <c r="A7" s="106" t="s">
        <v>64</v>
      </c>
      <c r="B7" s="109">
        <v>82344.209999999992</v>
      </c>
      <c r="C7" s="107">
        <v>34583.379999999997</v>
      </c>
      <c r="D7" s="107">
        <v>47760.83</v>
      </c>
      <c r="E7" s="105">
        <v>0.87338384229120858</v>
      </c>
      <c r="F7" s="108">
        <v>866.78115789473679</v>
      </c>
      <c r="G7" s="108">
        <v>804.26465116279064</v>
      </c>
      <c r="H7" s="108">
        <v>918.47750000000008</v>
      </c>
    </row>
    <row r="8" spans="1:12">
      <c r="A8" s="106" t="s">
        <v>65</v>
      </c>
      <c r="B8" s="109">
        <v>6014229.419999999</v>
      </c>
      <c r="C8" s="107">
        <v>3263379.8</v>
      </c>
      <c r="D8" s="107">
        <v>2750849.6199999996</v>
      </c>
      <c r="E8" s="105">
        <v>63.789922804049326</v>
      </c>
      <c r="F8" s="108">
        <v>2271.2346752265858</v>
      </c>
      <c r="G8" s="108">
        <v>2269.387899860918</v>
      </c>
      <c r="H8" s="108">
        <v>2273.4294380165288</v>
      </c>
    </row>
    <row r="9" spans="1:12" ht="15.75" thickBot="1">
      <c r="A9" s="118" t="s">
        <v>39</v>
      </c>
      <c r="B9" s="119">
        <v>3331607.43</v>
      </c>
      <c r="C9" s="120">
        <v>2186622.14</v>
      </c>
      <c r="D9" s="120">
        <v>1144985.29</v>
      </c>
      <c r="E9" s="121">
        <v>35.336693353659463</v>
      </c>
      <c r="F9" s="122">
        <v>2379.7195928571432</v>
      </c>
      <c r="G9" s="122">
        <v>2394.9859145673604</v>
      </c>
      <c r="H9" s="122">
        <v>2351.0991581108829</v>
      </c>
    </row>
    <row r="10" spans="1:12">
      <c r="A10" s="154" t="s">
        <v>63</v>
      </c>
      <c r="B10" s="146"/>
      <c r="C10" s="146"/>
      <c r="D10" s="146"/>
      <c r="E10" s="146"/>
      <c r="F10" s="146"/>
      <c r="G10" s="146"/>
      <c r="H10" s="146"/>
    </row>
    <row r="11" spans="1:12">
      <c r="A11" s="89"/>
      <c r="B11" s="26"/>
      <c r="C11" s="26"/>
      <c r="D11" s="26"/>
      <c r="E11" s="26"/>
      <c r="F11" s="26"/>
      <c r="G11" s="26"/>
      <c r="H11" s="26"/>
    </row>
    <row r="12" spans="1:12">
      <c r="A12" s="165" t="s">
        <v>83</v>
      </c>
      <c r="B12" s="156"/>
      <c r="C12" s="156"/>
      <c r="D12" s="156"/>
      <c r="E12" s="148"/>
      <c r="F12" s="148"/>
      <c r="G12" s="148"/>
      <c r="H12" s="148"/>
    </row>
    <row r="13" spans="1:12" s="7" customFormat="1" ht="31.15" customHeight="1" thickBot="1">
      <c r="A13" s="164" t="s">
        <v>44</v>
      </c>
      <c r="B13" s="185"/>
      <c r="C13" s="185"/>
      <c r="D13" s="185"/>
      <c r="E13" s="185"/>
      <c r="F13" s="185"/>
      <c r="G13" s="185"/>
      <c r="H13" s="185"/>
      <c r="I13" s="5"/>
      <c r="J13" s="5"/>
      <c r="K13" s="5"/>
      <c r="L13" s="5"/>
    </row>
    <row r="14" spans="1:12" s="7" customFormat="1" ht="26.45" customHeight="1">
      <c r="A14" s="181" t="s">
        <v>18</v>
      </c>
      <c r="B14" s="115" t="s">
        <v>2</v>
      </c>
      <c r="C14" s="116" t="s">
        <v>4</v>
      </c>
      <c r="D14" s="116" t="s">
        <v>3</v>
      </c>
      <c r="E14" s="117" t="s">
        <v>31</v>
      </c>
      <c r="F14" s="115" t="s">
        <v>35</v>
      </c>
      <c r="G14" s="116" t="s">
        <v>36</v>
      </c>
      <c r="H14" s="116" t="s">
        <v>37</v>
      </c>
      <c r="I14" s="5"/>
      <c r="J14" s="5"/>
      <c r="K14" s="5"/>
      <c r="L14" s="5"/>
    </row>
    <row r="15" spans="1:12" s="7" customFormat="1" ht="17.45" customHeight="1">
      <c r="A15" s="152"/>
      <c r="B15" s="182" t="s">
        <v>1</v>
      </c>
      <c r="C15" s="183"/>
      <c r="D15" s="183"/>
      <c r="E15" s="123" t="s">
        <v>30</v>
      </c>
      <c r="F15" s="182" t="s">
        <v>82</v>
      </c>
      <c r="G15" s="183"/>
      <c r="H15" s="183"/>
      <c r="I15" s="5"/>
      <c r="J15" s="5"/>
      <c r="K15" s="5"/>
      <c r="L15" s="5"/>
    </row>
    <row r="16" spans="1:12" s="7" customFormat="1" ht="19.899999999999999" customHeight="1">
      <c r="A16" s="124" t="s">
        <v>5</v>
      </c>
      <c r="B16" s="125">
        <v>8140500.2399999993</v>
      </c>
      <c r="C16" s="126">
        <v>4703374.68</v>
      </c>
      <c r="D16" s="126">
        <v>3437125.56</v>
      </c>
      <c r="E16" s="127">
        <v>100</v>
      </c>
      <c r="F16" s="126">
        <v>1964.880579290369</v>
      </c>
      <c r="G16" s="126">
        <v>1964.6510776942355</v>
      </c>
      <c r="H16" s="126">
        <v>1965.1947169811322</v>
      </c>
      <c r="I16" s="5"/>
      <c r="J16" s="5"/>
      <c r="K16" s="5"/>
      <c r="L16" s="5"/>
    </row>
    <row r="17" spans="1:12" s="13" customFormat="1" ht="30" customHeight="1">
      <c r="A17" s="110" t="s">
        <v>23</v>
      </c>
      <c r="B17" s="111"/>
      <c r="C17" s="112">
        <v>57.777465036964365</v>
      </c>
      <c r="D17" s="112">
        <v>42.222534963035642</v>
      </c>
      <c r="E17" s="113"/>
      <c r="F17" s="114"/>
      <c r="G17" s="114"/>
      <c r="H17" s="114"/>
    </row>
    <row r="18" spans="1:12" s="5" customFormat="1" ht="24.75" customHeight="1">
      <c r="A18" s="106" t="s">
        <v>64</v>
      </c>
      <c r="B18" s="109">
        <v>82344.209999999992</v>
      </c>
      <c r="C18" s="107">
        <v>34583.379999999997</v>
      </c>
      <c r="D18" s="107">
        <v>47760.83</v>
      </c>
      <c r="E18" s="105">
        <v>0.87338384229120858</v>
      </c>
      <c r="F18" s="108">
        <v>866.78115789473679</v>
      </c>
      <c r="G18" s="108">
        <v>804.26</v>
      </c>
      <c r="H18" s="108">
        <v>918.48</v>
      </c>
    </row>
    <row r="19" spans="1:12" s="5" customFormat="1" ht="19.5" customHeight="1">
      <c r="A19" s="106" t="s">
        <v>65</v>
      </c>
      <c r="B19" s="109">
        <v>5155364.7799999993</v>
      </c>
      <c r="C19" s="107">
        <v>2767374.71</v>
      </c>
      <c r="D19" s="107">
        <v>2387990.0699999998</v>
      </c>
      <c r="E19" s="105">
        <v>54.680375219692692</v>
      </c>
      <c r="F19" s="108">
        <v>1946.89002265861</v>
      </c>
      <c r="G19" s="108">
        <v>1924.46</v>
      </c>
      <c r="H19" s="108">
        <v>1973.55</v>
      </c>
    </row>
    <row r="20" spans="1:12" s="6" customFormat="1" ht="17.100000000000001" customHeight="1" thickBot="1">
      <c r="A20" s="118" t="s">
        <v>39</v>
      </c>
      <c r="B20" s="119">
        <v>2902791.25</v>
      </c>
      <c r="C20" s="120">
        <v>1901416.59</v>
      </c>
      <c r="D20" s="120">
        <v>1001374.66</v>
      </c>
      <c r="E20" s="121">
        <v>30.788454650233458</v>
      </c>
      <c r="F20" s="122">
        <v>2073.4223214285716</v>
      </c>
      <c r="G20" s="122">
        <v>2082.6</v>
      </c>
      <c r="H20" s="122">
        <v>2056.21</v>
      </c>
    </row>
    <row r="21" spans="1:12" ht="21" customHeight="1">
      <c r="A21" s="154" t="s">
        <v>63</v>
      </c>
      <c r="B21" s="146"/>
      <c r="C21" s="146"/>
      <c r="D21" s="146"/>
      <c r="E21" s="146"/>
      <c r="F21" s="146"/>
      <c r="G21" s="146"/>
      <c r="H21" s="146"/>
    </row>
    <row r="22" spans="1:12" s="9" customFormat="1" ht="21" customHeight="1">
      <c r="A22" s="10"/>
      <c r="B22" s="8"/>
    </row>
    <row r="23" spans="1:12" ht="27" customHeight="1">
      <c r="A23" s="165" t="s">
        <v>84</v>
      </c>
      <c r="B23" s="156"/>
      <c r="C23" s="156"/>
      <c r="D23" s="156"/>
      <c r="E23" s="148"/>
      <c r="F23" s="148"/>
      <c r="G23" s="148"/>
      <c r="H23" s="148"/>
    </row>
    <row r="24" spans="1:12" s="7" customFormat="1" ht="28.9" customHeight="1" thickBot="1">
      <c r="A24" s="188" t="s">
        <v>46</v>
      </c>
      <c r="B24" s="189"/>
      <c r="C24" s="189"/>
      <c r="D24" s="189"/>
      <c r="E24" s="189"/>
      <c r="F24" s="189"/>
      <c r="G24" s="189"/>
      <c r="H24" s="189"/>
      <c r="I24" s="5"/>
      <c r="J24" s="5"/>
      <c r="K24" s="5"/>
      <c r="L24" s="5"/>
    </row>
    <row r="25" spans="1:12" s="9" customFormat="1" ht="24" customHeight="1">
      <c r="A25" s="181" t="s">
        <v>18</v>
      </c>
      <c r="B25" s="115" t="s">
        <v>2</v>
      </c>
      <c r="C25" s="116" t="s">
        <v>4</v>
      </c>
      <c r="D25" s="116" t="s">
        <v>3</v>
      </c>
      <c r="E25" s="117" t="s">
        <v>31</v>
      </c>
      <c r="F25" s="115" t="s">
        <v>35</v>
      </c>
      <c r="G25" s="116" t="s">
        <v>36</v>
      </c>
      <c r="H25" s="116" t="s">
        <v>37</v>
      </c>
    </row>
    <row r="26" spans="1:12" s="9" customFormat="1" ht="22.9" customHeight="1">
      <c r="A26" s="152"/>
      <c r="B26" s="182" t="s">
        <v>1</v>
      </c>
      <c r="C26" s="183"/>
      <c r="D26" s="183"/>
      <c r="E26" s="123" t="s">
        <v>30</v>
      </c>
      <c r="F26" s="182" t="s">
        <v>82</v>
      </c>
      <c r="G26" s="183"/>
      <c r="H26" s="183"/>
    </row>
    <row r="27" spans="1:12" s="9" customFormat="1" ht="20.45" customHeight="1">
      <c r="A27" s="124" t="s">
        <v>5</v>
      </c>
      <c r="B27" s="125">
        <v>1287680.82</v>
      </c>
      <c r="C27" s="126">
        <v>781210.64</v>
      </c>
      <c r="D27" s="126">
        <v>506470.18</v>
      </c>
      <c r="E27" s="127">
        <v>100</v>
      </c>
      <c r="F27" s="126">
        <v>310.80879073135412</v>
      </c>
      <c r="G27" s="126">
        <v>326.32023391812868</v>
      </c>
      <c r="H27" s="126">
        <v>289.57700400228703</v>
      </c>
    </row>
    <row r="28" spans="1:12" s="9" customFormat="1" ht="21.6" customHeight="1">
      <c r="A28" s="110" t="s">
        <v>23</v>
      </c>
      <c r="B28" s="111"/>
      <c r="C28" s="112">
        <v>60.668034179463817</v>
      </c>
      <c r="D28" s="112">
        <v>39.331965820536176</v>
      </c>
      <c r="E28" s="113"/>
      <c r="F28" s="114"/>
      <c r="G28" s="114"/>
      <c r="H28" s="114"/>
    </row>
    <row r="29" spans="1:12" s="9" customFormat="1" ht="19.149999999999999" customHeight="1">
      <c r="A29" s="106" t="s">
        <v>64</v>
      </c>
      <c r="B29" s="130">
        <v>0</v>
      </c>
      <c r="C29" s="131">
        <v>0</v>
      </c>
      <c r="D29" s="131">
        <v>0</v>
      </c>
      <c r="E29" s="129">
        <v>0</v>
      </c>
      <c r="F29" s="128">
        <v>0</v>
      </c>
      <c r="G29" s="128">
        <v>0</v>
      </c>
      <c r="H29" s="128">
        <v>0</v>
      </c>
    </row>
    <row r="30" spans="1:12" ht="24" customHeight="1">
      <c r="A30" s="106" t="s">
        <v>65</v>
      </c>
      <c r="B30" s="109">
        <v>858864.64000000001</v>
      </c>
      <c r="C30" s="107">
        <v>496005.09</v>
      </c>
      <c r="D30" s="107">
        <v>362859.55</v>
      </c>
      <c r="E30" s="105">
        <v>9.1095475843566387</v>
      </c>
      <c r="F30" s="108">
        <v>324.34465256797586</v>
      </c>
      <c r="G30" s="108">
        <v>344.93</v>
      </c>
      <c r="H30" s="108">
        <v>299.88</v>
      </c>
    </row>
    <row r="31" spans="1:12" ht="15.75" thickBot="1">
      <c r="A31" s="118" t="s">
        <v>39</v>
      </c>
      <c r="B31" s="119">
        <v>428816.18</v>
      </c>
      <c r="C31" s="120">
        <v>285205.55</v>
      </c>
      <c r="D31" s="120">
        <v>143610.63</v>
      </c>
      <c r="E31" s="121">
        <v>4.5482387034260032</v>
      </c>
      <c r="F31" s="122">
        <v>306.29727142857143</v>
      </c>
      <c r="G31" s="122">
        <v>312.38</v>
      </c>
      <c r="H31" s="122">
        <v>294.89</v>
      </c>
    </row>
    <row r="32" spans="1:12">
      <c r="A32" s="154" t="s">
        <v>63</v>
      </c>
      <c r="B32" s="146"/>
      <c r="C32" s="146"/>
      <c r="D32" s="146"/>
      <c r="E32" s="146"/>
      <c r="F32" s="146"/>
      <c r="G32" s="146"/>
      <c r="H32" s="146"/>
    </row>
    <row r="34" spans="1:8" ht="15.75">
      <c r="A34" s="186" t="s">
        <v>24</v>
      </c>
      <c r="B34" s="148"/>
      <c r="C34" s="148"/>
      <c r="D34" s="148"/>
      <c r="E34" s="148"/>
      <c r="F34" s="49"/>
      <c r="G34" s="49"/>
      <c r="H34" s="49"/>
    </row>
    <row r="35" spans="1:8" ht="15.75">
      <c r="A35" s="187" t="s">
        <v>51</v>
      </c>
      <c r="B35" s="148"/>
      <c r="C35" s="148"/>
      <c r="D35" s="148"/>
      <c r="E35" s="148"/>
      <c r="F35" s="148"/>
      <c r="G35" s="148"/>
      <c r="H35" s="148"/>
    </row>
  </sheetData>
  <mergeCells count="20">
    <mergeCell ref="A24:H24"/>
    <mergeCell ref="A25:A26"/>
    <mergeCell ref="B26:D26"/>
    <mergeCell ref="F26:H26"/>
    <mergeCell ref="A34:E34"/>
    <mergeCell ref="A35:H35"/>
    <mergeCell ref="A32:H32"/>
    <mergeCell ref="A13:H13"/>
    <mergeCell ref="A14:A15"/>
    <mergeCell ref="B15:D15"/>
    <mergeCell ref="A10:H10"/>
    <mergeCell ref="A23:H23"/>
    <mergeCell ref="F15:H15"/>
    <mergeCell ref="A21:H21"/>
    <mergeCell ref="A1:H1"/>
    <mergeCell ref="A3:A4"/>
    <mergeCell ref="B4:D4"/>
    <mergeCell ref="F4:H4"/>
    <mergeCell ref="A2:H2"/>
    <mergeCell ref="A12:H12"/>
  </mergeCells>
  <pageMargins left="0.78740157499999996" right="0.78740157499999996" top="0.984251969" bottom="0.984251969" header="0.4921259845" footer="0.4921259845"/>
  <pageSetup paperSize="9" scale="75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5">
    <tabColor rgb="FFFFE389"/>
  </sheetPr>
  <dimension ref="A1:G9"/>
  <sheetViews>
    <sheetView zoomScale="70" zoomScaleNormal="70" workbookViewId="0">
      <selection activeCell="A12" sqref="A12"/>
    </sheetView>
  </sheetViews>
  <sheetFormatPr baseColWidth="10" defaultColWidth="8.88671875" defaultRowHeight="15"/>
  <cols>
    <col min="1" max="1" width="28.21875" style="50" customWidth="1"/>
    <col min="2" max="2" width="10.109375" style="49" customWidth="1"/>
    <col min="3" max="3" width="10.5546875" style="49" customWidth="1"/>
    <col min="4" max="4" width="17.21875" style="49" customWidth="1"/>
    <col min="5" max="5" width="8.88671875" style="49"/>
    <col min="6" max="6" width="12.88671875" style="49" customWidth="1"/>
    <col min="7" max="7" width="10.77734375" style="49" customWidth="1"/>
    <col min="8" max="16384" width="8.88671875" style="49"/>
  </cols>
  <sheetData>
    <row r="1" spans="1:7" ht="18.75">
      <c r="A1" s="190" t="s">
        <v>85</v>
      </c>
      <c r="B1" s="190"/>
      <c r="C1" s="190"/>
      <c r="D1" s="190"/>
      <c r="E1" s="190"/>
      <c r="F1" s="159"/>
      <c r="G1" s="159"/>
    </row>
    <row r="2" spans="1:7">
      <c r="A2" s="51"/>
      <c r="B2" s="52"/>
      <c r="C2" s="52"/>
      <c r="D2" s="52"/>
      <c r="E2" s="52"/>
      <c r="F2" s="52"/>
      <c r="G2" s="52"/>
    </row>
    <row r="3" spans="1:7" ht="16.5" thickBot="1">
      <c r="A3" s="191" t="s">
        <v>86</v>
      </c>
      <c r="B3" s="192"/>
      <c r="C3" s="192"/>
      <c r="D3" s="192"/>
      <c r="E3" s="192"/>
      <c r="F3" s="159"/>
      <c r="G3" s="159"/>
    </row>
    <row r="4" spans="1:7" ht="78.75">
      <c r="A4" s="133"/>
      <c r="B4" s="134" t="s">
        <v>2</v>
      </c>
      <c r="C4" s="134" t="s">
        <v>87</v>
      </c>
      <c r="D4" s="134" t="s">
        <v>88</v>
      </c>
      <c r="E4" s="135" t="s">
        <v>35</v>
      </c>
      <c r="F4" s="134" t="s">
        <v>89</v>
      </c>
      <c r="G4" s="134" t="s">
        <v>90</v>
      </c>
    </row>
    <row r="5" spans="1:7" ht="15.6" customHeight="1">
      <c r="A5" s="136"/>
      <c r="B5" s="182" t="s">
        <v>1</v>
      </c>
      <c r="C5" s="183"/>
      <c r="D5" s="183"/>
      <c r="E5" s="182" t="s">
        <v>82</v>
      </c>
      <c r="F5" s="183"/>
      <c r="G5" s="183"/>
    </row>
    <row r="6" spans="1:7" ht="31.5">
      <c r="A6" s="138" t="s">
        <v>45</v>
      </c>
      <c r="B6" s="139">
        <v>9428181.0600000005</v>
      </c>
      <c r="C6" s="139">
        <v>7306785.6799999997</v>
      </c>
      <c r="D6" s="139">
        <v>2121395.38</v>
      </c>
      <c r="E6" s="139">
        <v>2275.6893700217233</v>
      </c>
      <c r="F6" s="139">
        <v>2350.2044644580251</v>
      </c>
      <c r="G6" s="139">
        <v>2051.6396324951643</v>
      </c>
    </row>
    <row r="7" spans="1:7" ht="15.75">
      <c r="A7" s="132" t="s">
        <v>91</v>
      </c>
      <c r="B7" s="140">
        <v>8140500.2400000002</v>
      </c>
      <c r="C7" s="140">
        <v>6310278.9299999997</v>
      </c>
      <c r="D7" s="140">
        <v>1830221.31</v>
      </c>
      <c r="E7" s="141">
        <v>1964.8805792903693</v>
      </c>
      <c r="F7" s="142">
        <v>2029.6812254744291</v>
      </c>
      <c r="G7" s="142">
        <v>1770.0399516441007</v>
      </c>
    </row>
    <row r="8" spans="1:7" ht="16.5" thickBot="1">
      <c r="A8" s="137" t="s">
        <v>92</v>
      </c>
      <c r="B8" s="143">
        <v>1287680.82</v>
      </c>
      <c r="C8" s="143">
        <v>996506.75</v>
      </c>
      <c r="D8" s="143">
        <v>291174.07</v>
      </c>
      <c r="E8" s="144">
        <v>310.80879073135412</v>
      </c>
      <c r="F8" s="145">
        <v>320.523238983596</v>
      </c>
      <c r="G8" s="145">
        <v>281.59968085106385</v>
      </c>
    </row>
    <row r="9" spans="1:7">
      <c r="G9" s="89" t="s">
        <v>63</v>
      </c>
    </row>
  </sheetData>
  <mergeCells count="4">
    <mergeCell ref="A1:G1"/>
    <mergeCell ref="A3:G3"/>
    <mergeCell ref="B5:D5"/>
    <mergeCell ref="E5:G5"/>
  </mergeCells>
  <pageMargins left="0.78740157499999996" right="0.78740157499999996" top="0.984251969" bottom="0.984251969" header="0.4921259845" footer="0.4921259845"/>
  <pageSetup paperSize="9" scale="75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>
    <tabColor rgb="FFFFE389"/>
    <pageSetUpPr fitToPage="1"/>
  </sheetPr>
  <dimension ref="A1:N23"/>
  <sheetViews>
    <sheetView zoomScale="78" zoomScaleNormal="78" workbookViewId="0">
      <pane ySplit="1" topLeftCell="A2" activePane="bottomLeft" state="frozen"/>
      <selection activeCell="A8" sqref="A8:G8"/>
      <selection pane="bottomLeft" activeCell="F40" sqref="F40"/>
    </sheetView>
  </sheetViews>
  <sheetFormatPr baseColWidth="10" defaultColWidth="8.88671875" defaultRowHeight="15"/>
  <cols>
    <col min="1" max="1" width="18.88671875" style="1" customWidth="1"/>
    <col min="2" max="2" width="16.77734375" style="1" customWidth="1"/>
    <col min="3" max="3" width="15.109375" style="2" customWidth="1"/>
    <col min="4" max="4" width="17.77734375" style="2" customWidth="1"/>
    <col min="5" max="5" width="11.21875" style="3" customWidth="1"/>
    <col min="6" max="6" width="7.109375" style="3" customWidth="1"/>
    <col min="7" max="7" width="9.21875" style="3" customWidth="1"/>
    <col min="8" max="8" width="9.88671875" style="3" customWidth="1"/>
    <col min="9" max="9" width="6.6640625" style="3" customWidth="1"/>
    <col min="10" max="11" width="9.21875" style="3" customWidth="1"/>
    <col min="12" max="16384" width="8.88671875" style="3"/>
  </cols>
  <sheetData>
    <row r="1" spans="1:14" ht="29.25" customHeight="1">
      <c r="A1" s="165" t="s">
        <v>93</v>
      </c>
      <c r="B1" s="165"/>
      <c r="C1" s="150"/>
      <c r="D1" s="150"/>
      <c r="E1" s="150"/>
      <c r="F1" s="150"/>
      <c r="G1" s="150"/>
      <c r="H1" s="150"/>
      <c r="I1" s="150"/>
      <c r="J1" s="150"/>
      <c r="K1" s="150"/>
    </row>
    <row r="2" spans="1:14" s="7" customFormat="1" ht="30.75" customHeight="1" thickBot="1">
      <c r="A2" s="197" t="s">
        <v>27</v>
      </c>
      <c r="B2" s="197"/>
      <c r="C2" s="147"/>
      <c r="D2" s="147"/>
      <c r="E2" s="147"/>
      <c r="F2" s="147"/>
      <c r="G2" s="147"/>
      <c r="H2" s="147"/>
      <c r="I2" s="147"/>
      <c r="J2" s="147"/>
      <c r="K2" s="147"/>
    </row>
    <row r="3" spans="1:14" s="5" customFormat="1" ht="58.9" customHeight="1">
      <c r="A3" s="83"/>
      <c r="B3" s="84" t="s">
        <v>50</v>
      </c>
      <c r="C3" s="84" t="s">
        <v>49</v>
      </c>
      <c r="D3" s="84" t="s">
        <v>47</v>
      </c>
      <c r="E3" s="84" t="s">
        <v>32</v>
      </c>
      <c r="F3" s="196" t="s">
        <v>22</v>
      </c>
      <c r="G3" s="196"/>
      <c r="H3" s="196"/>
      <c r="I3" s="196" t="s">
        <v>38</v>
      </c>
      <c r="J3" s="196"/>
      <c r="K3" s="196"/>
    </row>
    <row r="4" spans="1:14" s="5" customFormat="1" ht="28.15" customHeight="1">
      <c r="A4" s="85" t="s">
        <v>33</v>
      </c>
      <c r="B4" s="199" t="s">
        <v>28</v>
      </c>
      <c r="C4" s="200"/>
      <c r="D4" s="200"/>
      <c r="E4" s="86" t="s">
        <v>30</v>
      </c>
      <c r="F4" s="87" t="s">
        <v>2</v>
      </c>
      <c r="G4" s="87" t="s">
        <v>4</v>
      </c>
      <c r="H4" s="88" t="s">
        <v>3</v>
      </c>
      <c r="I4" s="87" t="s">
        <v>2</v>
      </c>
      <c r="J4" s="87" t="s">
        <v>4</v>
      </c>
      <c r="K4" s="87" t="s">
        <v>3</v>
      </c>
    </row>
    <row r="5" spans="1:14" s="11" customFormat="1" ht="20.100000000000001" customHeight="1">
      <c r="A5" s="53" t="s">
        <v>5</v>
      </c>
      <c r="B5" s="61">
        <v>9428181.0600000005</v>
      </c>
      <c r="C5" s="55">
        <v>8140500.2400000002</v>
      </c>
      <c r="D5" s="55">
        <v>1287680.8200000003</v>
      </c>
      <c r="E5" s="60">
        <v>100</v>
      </c>
      <c r="F5" s="59">
        <v>4143</v>
      </c>
      <c r="G5" s="59">
        <v>2394</v>
      </c>
      <c r="H5" s="59">
        <v>1749</v>
      </c>
      <c r="I5" s="56">
        <v>12.721075902726604</v>
      </c>
      <c r="J5" s="56">
        <v>14.42864030858245</v>
      </c>
      <c r="K5" s="56">
        <v>10.947671507260891</v>
      </c>
      <c r="L5" s="19"/>
      <c r="M5" s="19"/>
      <c r="N5" s="19"/>
    </row>
    <row r="6" spans="1:14" s="12" customFormat="1" ht="20.100000000000001" customHeight="1">
      <c r="A6" s="67" t="s">
        <v>19</v>
      </c>
      <c r="B6" s="68">
        <v>5813449.5899999999</v>
      </c>
      <c r="C6" s="69">
        <v>5014839.8999999994</v>
      </c>
      <c r="D6" s="69">
        <v>798609.69000000006</v>
      </c>
      <c r="E6" s="70">
        <v>61.603583958619225</v>
      </c>
      <c r="F6" s="71">
        <v>2522</v>
      </c>
      <c r="G6" s="71">
        <v>1443</v>
      </c>
      <c r="H6" s="71">
        <v>1079</v>
      </c>
      <c r="I6" s="72">
        <v>12.011239700909654</v>
      </c>
      <c r="J6" s="72">
        <v>13.473389355742297</v>
      </c>
      <c r="K6" s="72">
        <v>10.488966656945658</v>
      </c>
      <c r="L6" s="20"/>
      <c r="M6" s="20"/>
      <c r="N6" s="20"/>
    </row>
    <row r="7" spans="1:14" s="12" customFormat="1" ht="20.100000000000001" customHeight="1">
      <c r="A7" s="58" t="s">
        <v>7</v>
      </c>
      <c r="B7" s="61">
        <v>1575407.09</v>
      </c>
      <c r="C7" s="55">
        <v>1358840.24</v>
      </c>
      <c r="D7" s="55">
        <v>216566.85</v>
      </c>
      <c r="E7" s="60">
        <v>16.692343221403799</v>
      </c>
      <c r="F7" s="59">
        <v>650</v>
      </c>
      <c r="G7" s="59">
        <v>391</v>
      </c>
      <c r="H7" s="59">
        <v>259</v>
      </c>
      <c r="I7" s="56">
        <v>13.091641490433032</v>
      </c>
      <c r="J7" s="56">
        <v>15.225856697819314</v>
      </c>
      <c r="K7" s="56">
        <v>10.80517313308302</v>
      </c>
      <c r="L7" s="20"/>
      <c r="M7" s="20"/>
      <c r="N7" s="20"/>
    </row>
    <row r="8" spans="1:14" s="12" customFormat="1" ht="20.100000000000001" customHeight="1">
      <c r="A8" s="58" t="s">
        <v>8</v>
      </c>
      <c r="B8" s="61">
        <v>1293637.4100000001</v>
      </c>
      <c r="C8" s="55">
        <v>1114722.02</v>
      </c>
      <c r="D8" s="55">
        <v>178915.39</v>
      </c>
      <c r="E8" s="60">
        <v>13.693532180277904</v>
      </c>
      <c r="F8" s="59">
        <v>575</v>
      </c>
      <c r="G8" s="59">
        <v>330</v>
      </c>
      <c r="H8" s="59">
        <v>245</v>
      </c>
      <c r="I8" s="56">
        <v>12.901054520978237</v>
      </c>
      <c r="J8" s="56">
        <v>14.423076923076922</v>
      </c>
      <c r="K8" s="56">
        <v>11.295527893038267</v>
      </c>
      <c r="L8" s="20"/>
      <c r="M8" s="20"/>
      <c r="N8" s="20"/>
    </row>
    <row r="9" spans="1:14" s="12" customFormat="1" ht="20.100000000000001" customHeight="1">
      <c r="A9" s="58" t="s">
        <v>9</v>
      </c>
      <c r="B9" s="61">
        <v>880765.37</v>
      </c>
      <c r="C9" s="55">
        <v>762134</v>
      </c>
      <c r="D9" s="55">
        <v>118631.37</v>
      </c>
      <c r="E9" s="60">
        <v>9.3622501999950813</v>
      </c>
      <c r="F9" s="59">
        <v>384</v>
      </c>
      <c r="G9" s="59">
        <v>215</v>
      </c>
      <c r="H9" s="59">
        <v>169</v>
      </c>
      <c r="I9" s="56">
        <v>10.099947396107311</v>
      </c>
      <c r="J9" s="56">
        <v>11.076764554353426</v>
      </c>
      <c r="K9" s="56">
        <v>9.0811391724879105</v>
      </c>
      <c r="L9" s="20"/>
      <c r="M9" s="20"/>
      <c r="N9" s="20"/>
    </row>
    <row r="10" spans="1:14" s="12" customFormat="1" ht="20.100000000000001" customHeight="1">
      <c r="A10" s="58" t="s">
        <v>10</v>
      </c>
      <c r="B10" s="61">
        <v>495949.44</v>
      </c>
      <c r="C10" s="55">
        <v>434306.75</v>
      </c>
      <c r="D10" s="55">
        <v>61642.69</v>
      </c>
      <c r="E10" s="60">
        <v>5.3351358908626478</v>
      </c>
      <c r="F10" s="59">
        <v>231</v>
      </c>
      <c r="G10" s="59">
        <v>122</v>
      </c>
      <c r="H10" s="59">
        <v>109</v>
      </c>
      <c r="I10" s="56">
        <v>10.24390243902439</v>
      </c>
      <c r="J10" s="56">
        <v>11.101000909918106</v>
      </c>
      <c r="K10" s="56">
        <v>9.4290657439446353</v>
      </c>
      <c r="L10" s="20"/>
      <c r="M10" s="20"/>
      <c r="N10" s="20"/>
    </row>
    <row r="11" spans="1:14" s="12" customFormat="1" ht="20.100000000000001" customHeight="1">
      <c r="A11" s="58" t="s">
        <v>11</v>
      </c>
      <c r="B11" s="61">
        <v>1502644.79</v>
      </c>
      <c r="C11" s="55">
        <v>1288152.68</v>
      </c>
      <c r="D11" s="55">
        <v>214492.11</v>
      </c>
      <c r="E11" s="60">
        <v>15.823999042103093</v>
      </c>
      <c r="F11" s="59">
        <v>650</v>
      </c>
      <c r="G11" s="59">
        <v>368</v>
      </c>
      <c r="H11" s="59">
        <v>282</v>
      </c>
      <c r="I11" s="56">
        <v>12.690355329949238</v>
      </c>
      <c r="J11" s="56">
        <v>14.083429008802142</v>
      </c>
      <c r="K11" s="56">
        <v>11.239537664408131</v>
      </c>
      <c r="L11" s="20"/>
      <c r="M11" s="20"/>
      <c r="N11" s="20"/>
    </row>
    <row r="12" spans="1:14" s="12" customFormat="1" ht="20.100000000000001" customHeight="1">
      <c r="A12" s="58" t="s">
        <v>12</v>
      </c>
      <c r="B12" s="61">
        <v>65045.49</v>
      </c>
      <c r="C12" s="55">
        <v>56684.21</v>
      </c>
      <c r="D12" s="55">
        <v>8361.2800000000007</v>
      </c>
      <c r="E12" s="60">
        <v>0.69632342397670632</v>
      </c>
      <c r="F12" s="59">
        <v>32</v>
      </c>
      <c r="G12" s="59">
        <v>17</v>
      </c>
      <c r="H12" s="59">
        <v>15</v>
      </c>
      <c r="I12" s="56">
        <v>8.0808080808080813</v>
      </c>
      <c r="J12" s="56">
        <v>8.4577114427860707</v>
      </c>
      <c r="K12" s="56">
        <v>7.6923076923076916</v>
      </c>
      <c r="L12" s="20"/>
      <c r="M12" s="20"/>
      <c r="N12" s="20"/>
    </row>
    <row r="13" spans="1:14" s="12" customFormat="1" ht="20.100000000000001" customHeight="1">
      <c r="A13" s="73" t="s">
        <v>20</v>
      </c>
      <c r="B13" s="74">
        <v>3219007.9800000004</v>
      </c>
      <c r="C13" s="75">
        <v>2775409.18</v>
      </c>
      <c r="D13" s="75">
        <v>443598.80000000005</v>
      </c>
      <c r="E13" s="76">
        <v>34.09384065075588</v>
      </c>
      <c r="F13" s="77">
        <v>1419</v>
      </c>
      <c r="G13" s="77">
        <v>828</v>
      </c>
      <c r="H13" s="77">
        <v>591</v>
      </c>
      <c r="I13" s="78">
        <v>12.263417163598652</v>
      </c>
      <c r="J13" s="78">
        <v>14.076844610676641</v>
      </c>
      <c r="K13" s="78">
        <v>10.388468975215329</v>
      </c>
      <c r="L13" s="20"/>
      <c r="M13" s="20"/>
      <c r="N13" s="20"/>
    </row>
    <row r="14" spans="1:14" s="12" customFormat="1" ht="20.100000000000001" customHeight="1">
      <c r="A14" s="58" t="s">
        <v>13</v>
      </c>
      <c r="B14" s="61">
        <v>1175084.6000000001</v>
      </c>
      <c r="C14" s="55">
        <v>1008118.21</v>
      </c>
      <c r="D14" s="55">
        <v>166966.39000000001</v>
      </c>
      <c r="E14" s="60">
        <v>12.383983542515072</v>
      </c>
      <c r="F14" s="59">
        <v>511</v>
      </c>
      <c r="G14" s="59">
        <v>299</v>
      </c>
      <c r="H14" s="59">
        <v>212</v>
      </c>
      <c r="I14" s="56">
        <v>13.666755817063386</v>
      </c>
      <c r="J14" s="56">
        <v>15.836864406779661</v>
      </c>
      <c r="K14" s="56">
        <v>11.453268503511616</v>
      </c>
      <c r="L14" s="20"/>
      <c r="M14" s="20"/>
      <c r="N14" s="20"/>
    </row>
    <row r="15" spans="1:14" s="12" customFormat="1" ht="20.100000000000001" customHeight="1">
      <c r="A15" s="58" t="s">
        <v>14</v>
      </c>
      <c r="B15" s="61">
        <v>1055312.8499999999</v>
      </c>
      <c r="C15" s="55">
        <v>906796.2</v>
      </c>
      <c r="D15" s="55">
        <v>148516.65</v>
      </c>
      <c r="E15" s="60">
        <v>11.139317895284528</v>
      </c>
      <c r="F15" s="59">
        <v>461</v>
      </c>
      <c r="G15" s="59">
        <v>270</v>
      </c>
      <c r="H15" s="59">
        <v>191</v>
      </c>
      <c r="I15" s="56">
        <v>12.682255845942228</v>
      </c>
      <c r="J15" s="56">
        <v>14.578833693304535</v>
      </c>
      <c r="K15" s="56">
        <v>10.712282669657879</v>
      </c>
      <c r="L15" s="20"/>
      <c r="M15" s="20"/>
      <c r="N15" s="20"/>
    </row>
    <row r="16" spans="1:14" s="12" customFormat="1" ht="20.100000000000001" customHeight="1">
      <c r="A16" s="58" t="s">
        <v>15</v>
      </c>
      <c r="B16" s="61">
        <v>349413.19999999995</v>
      </c>
      <c r="C16" s="55">
        <v>301739.61</v>
      </c>
      <c r="D16" s="55">
        <v>47673.59</v>
      </c>
      <c r="E16" s="60">
        <v>3.7066470254167081</v>
      </c>
      <c r="F16" s="59">
        <v>161</v>
      </c>
      <c r="G16" s="59">
        <v>83</v>
      </c>
      <c r="H16" s="59">
        <v>78</v>
      </c>
      <c r="I16" s="56">
        <v>11.666666666666668</v>
      </c>
      <c r="J16" s="56">
        <v>11.976911976911977</v>
      </c>
      <c r="K16" s="56">
        <v>11.353711790393012</v>
      </c>
      <c r="L16" s="20"/>
      <c r="M16" s="20"/>
      <c r="N16" s="20"/>
    </row>
    <row r="17" spans="1:14" s="12" customFormat="1" ht="20.100000000000001" customHeight="1">
      <c r="A17" s="58" t="s">
        <v>16</v>
      </c>
      <c r="B17" s="61">
        <v>366440.77</v>
      </c>
      <c r="C17" s="55">
        <v>321731.76</v>
      </c>
      <c r="D17" s="55">
        <v>44709.01</v>
      </c>
      <c r="E17" s="60">
        <v>3.9522357412276179</v>
      </c>
      <c r="F17" s="59">
        <v>167</v>
      </c>
      <c r="G17" s="59">
        <v>101</v>
      </c>
      <c r="H17" s="59">
        <v>66</v>
      </c>
      <c r="I17" s="56">
        <v>8.7756174461376766</v>
      </c>
      <c r="J17" s="56">
        <v>10.38026721479959</v>
      </c>
      <c r="K17" s="56">
        <v>7.096774193548387</v>
      </c>
      <c r="L17" s="20"/>
      <c r="M17" s="20"/>
      <c r="N17" s="20"/>
    </row>
    <row r="18" spans="1:14" s="12" customFormat="1" ht="20.100000000000001" customHeight="1">
      <c r="A18" s="58" t="s">
        <v>17</v>
      </c>
      <c r="B18" s="61">
        <v>272756.56</v>
      </c>
      <c r="C18" s="55">
        <v>237023.4</v>
      </c>
      <c r="D18" s="55">
        <v>35733.160000000003</v>
      </c>
      <c r="E18" s="60">
        <v>2.911656446311953</v>
      </c>
      <c r="F18" s="59">
        <v>119</v>
      </c>
      <c r="G18" s="59">
        <v>75</v>
      </c>
      <c r="H18" s="59">
        <v>44</v>
      </c>
      <c r="I18" s="56">
        <v>13.019693654266959</v>
      </c>
      <c r="J18" s="56">
        <v>15.756302521008404</v>
      </c>
      <c r="K18" s="56">
        <v>10.045662100456621</v>
      </c>
      <c r="L18" s="20"/>
      <c r="M18" s="20"/>
      <c r="N18" s="20"/>
    </row>
    <row r="19" spans="1:14" s="12" customFormat="1" ht="20.100000000000001" customHeight="1" thickBot="1">
      <c r="A19" s="54" t="s">
        <v>6</v>
      </c>
      <c r="B19" s="62">
        <v>395723.49</v>
      </c>
      <c r="C19" s="63">
        <v>350251.16</v>
      </c>
      <c r="D19" s="63">
        <v>45472.33</v>
      </c>
      <c r="E19" s="64">
        <v>4.302575390624888</v>
      </c>
      <c r="F19" s="65">
        <v>202</v>
      </c>
      <c r="G19" s="65">
        <v>123</v>
      </c>
      <c r="H19" s="65">
        <v>79</v>
      </c>
      <c r="I19" s="66" t="s">
        <v>21</v>
      </c>
      <c r="J19" s="66" t="s">
        <v>21</v>
      </c>
      <c r="K19" s="66" t="s">
        <v>21</v>
      </c>
      <c r="L19" s="20"/>
      <c r="M19" s="20"/>
      <c r="N19" s="20"/>
    </row>
    <row r="20" spans="1:14" s="12" customFormat="1" ht="15" customHeight="1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89" t="s">
        <v>63</v>
      </c>
    </row>
    <row r="21" spans="1:14" s="12" customFormat="1" ht="15" customHeight="1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27"/>
    </row>
    <row r="22" spans="1:14" s="6" customFormat="1" ht="18" customHeight="1">
      <c r="A22" s="198" t="s">
        <v>24</v>
      </c>
      <c r="B22" s="198"/>
      <c r="C22" s="149"/>
      <c r="D22" s="149"/>
      <c r="E22" s="149"/>
      <c r="F22" s="149"/>
      <c r="G22" s="149"/>
      <c r="H22" s="149"/>
      <c r="I22" s="149"/>
      <c r="J22" s="149"/>
      <c r="K22" s="149"/>
    </row>
    <row r="23" spans="1:14" s="6" customFormat="1" ht="30" customHeight="1">
      <c r="A23" s="193" t="s">
        <v>41</v>
      </c>
      <c r="B23" s="193"/>
      <c r="C23" s="194"/>
      <c r="D23" s="194"/>
      <c r="E23" s="194"/>
      <c r="F23" s="194"/>
      <c r="G23" s="194"/>
      <c r="H23" s="194"/>
      <c r="I23" s="194"/>
      <c r="J23" s="194"/>
      <c r="K23" s="195"/>
    </row>
  </sheetData>
  <mergeCells count="7">
    <mergeCell ref="A1:K1"/>
    <mergeCell ref="A23:K23"/>
    <mergeCell ref="F3:H3"/>
    <mergeCell ref="I3:K3"/>
    <mergeCell ref="A2:K2"/>
    <mergeCell ref="A22:K22"/>
    <mergeCell ref="B4:D4"/>
  </mergeCells>
  <phoneticPr fontId="3" type="noConversion"/>
  <pageMargins left="0.78740157499999996" right="0.78740157499999996" top="0.984251969" bottom="0.984251969" header="0.4921259845" footer="0.4921259845"/>
  <pageSetup paperSize="9" scale="6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"/>
  <sheetViews>
    <sheetView workbookViewId="0">
      <selection activeCell="I41" sqref="I41"/>
    </sheetView>
  </sheetViews>
  <sheetFormatPr baseColWidth="10" defaultRowHeight="12.75"/>
  <cols>
    <col min="1" max="16384" width="11.5546875" style="201"/>
  </cols>
  <sheetData>
    <row r="3" spans="1:1" ht="18">
      <c r="A3" s="202" t="s">
        <v>95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15</vt:i4>
      </vt:variant>
    </vt:vector>
  </HeadingPairs>
  <TitlesOfParts>
    <vt:vector size="33" baseType="lpstr">
      <vt:lpstr>Titel</vt:lpstr>
      <vt:lpstr>Titel 3</vt:lpstr>
      <vt:lpstr>Titel 6</vt:lpstr>
      <vt:lpstr>Tab_6_1</vt:lpstr>
      <vt:lpstr>Tab_6_2</vt:lpstr>
      <vt:lpstr>Tab_6_3</vt:lpstr>
      <vt:lpstr>Tab_6_4</vt:lpstr>
      <vt:lpstr>Tab_6_5</vt:lpstr>
      <vt:lpstr>Titel 13</vt:lpstr>
      <vt:lpstr>Tab_13_1</vt:lpstr>
      <vt:lpstr>Tab_13_2</vt:lpstr>
      <vt:lpstr>Tab_13_3</vt:lpstr>
      <vt:lpstr>Tab_13_4</vt:lpstr>
      <vt:lpstr>Tab_13_5_1</vt:lpstr>
      <vt:lpstr>Tab_13_5_2</vt:lpstr>
      <vt:lpstr>Tab_13_5_3</vt:lpstr>
      <vt:lpstr>Tab_13_6</vt:lpstr>
      <vt:lpstr>Tab_13_7</vt:lpstr>
      <vt:lpstr>Tab_13_1!Druckbereich</vt:lpstr>
      <vt:lpstr>Tab_13_2!Druckbereich</vt:lpstr>
      <vt:lpstr>Tab_13_3!Druckbereich</vt:lpstr>
      <vt:lpstr>Tab_13_4!Druckbereich</vt:lpstr>
      <vt:lpstr>Tab_13_5_1!Druckbereich</vt:lpstr>
      <vt:lpstr>Tab_13_5_2!Druckbereich</vt:lpstr>
      <vt:lpstr>Tab_13_5_3!Druckbereich</vt:lpstr>
      <vt:lpstr>Tab_13_6!Druckbereich</vt:lpstr>
      <vt:lpstr>Tab_13_7!Druckbereich</vt:lpstr>
      <vt:lpstr>Tab_6_1!Druckbereich</vt:lpstr>
      <vt:lpstr>Tab_6_2!Druckbereich</vt:lpstr>
      <vt:lpstr>Tab_6_3!Druckbereich</vt:lpstr>
      <vt:lpstr>Tab_6_4!Druckbereich</vt:lpstr>
      <vt:lpstr>Tab_6_5!Druckbereich</vt:lpstr>
      <vt:lpstr>Titel!Druckbereich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adm_sbcli</dc:creator>
  <cp:lastModifiedBy>Frick Franziska</cp:lastModifiedBy>
  <cp:lastPrinted>2020-06-24T14:00:25Z</cp:lastPrinted>
  <dcterms:created xsi:type="dcterms:W3CDTF">2006-06-01T12:08:58Z</dcterms:created>
  <dcterms:modified xsi:type="dcterms:W3CDTF">2022-04-05T15:22:19Z</dcterms:modified>
</cp:coreProperties>
</file>