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 Statistiken\Bankstatistik\2024\"/>
    </mc:Choice>
  </mc:AlternateContent>
  <xr:revisionPtr revIDLastSave="0" documentId="13_ncr:1_{A4E18ADC-EF1F-4258-A24C-2F33B4D329C0}" xr6:coauthVersionLast="36" xr6:coauthVersionMax="36" xr10:uidLastSave="{00000000-0000-0000-0000-000000000000}"/>
  <bookViews>
    <workbookView xWindow="0" yWindow="0" windowWidth="2175" windowHeight="0" tabRatio="894" xr2:uid="{00000000-000D-0000-FFFF-FFFF00000000}"/>
  </bookViews>
  <sheets>
    <sheet name="Erhebungsformular" sheetId="12" r:id="rId1"/>
    <sheet name="Struktur" sheetId="36" r:id="rId2"/>
    <sheet name="Aktiven" sheetId="7" r:id="rId3"/>
    <sheet name="Passiven" sheetId="8" r:id="rId4"/>
    <sheet name="Bilanz_W" sheetId="40" r:id="rId5"/>
    <sheet name="Bilanz_F" sheetId="42" r:id="rId6"/>
    <sheet name="Erfolgsrechnung" sheetId="9" r:id="rId7"/>
    <sheet name="Gewinnverw._Ausserb._Kundenv." sheetId="4" r:id="rId8"/>
    <sheet name="Aktiven_Passiven_2" sheetId="27" r:id="rId9"/>
    <sheet name="Forder. ggü. Kunden" sheetId="38" r:id="rId10"/>
    <sheet name="Hypotheken" sheetId="28" r:id="rId11"/>
    <sheet name="Baukredite" sheetId="17" r:id="rId12"/>
    <sheet name="Verbindl. ggü. Kunden" sheetId="14" r:id="rId13"/>
    <sheet name="Verbindl. ggü. Kunden_2" sheetId="35" r:id="rId14"/>
    <sheet name="Zinsaufwand_ertrag" sheetId="15" r:id="rId15"/>
    <sheet name="Zinsniveau" sheetId="5" r:id="rId16"/>
    <sheet name="Indikatoren" sheetId="24" r:id="rId17"/>
    <sheet name="VGR" sheetId="18" r:id="rId18"/>
    <sheet name="Indikatoren-Konsolidiert" sheetId="25" r:id="rId19"/>
    <sheet name="Val_Checks" sheetId="39" r:id="rId20"/>
    <sheet name="Abschluss" sheetId="37" r:id="rId21"/>
  </sheets>
  <definedNames>
    <definedName name="_xlnm._FilterDatabase" localSheetId="19" hidden="1">Val_Checks!$A$21:$M$144</definedName>
    <definedName name="_xlnm.Print_Area" localSheetId="20">Abschluss!$A$1:$F$12</definedName>
    <definedName name="_xlnm.Print_Area" localSheetId="8">Aktiven_Passiven_2!$A$1:$G$59</definedName>
    <definedName name="_xlnm.Print_Area" localSheetId="11">Baukredite!$A$1:$H$31</definedName>
    <definedName name="_xlnm.Print_Area" localSheetId="4">Bilanz_W!$A$1:$O$75</definedName>
    <definedName name="_xlnm.Print_Area" localSheetId="0">Erhebungsformular!$A$1:$K$47</definedName>
    <definedName name="_xlnm.Print_Area" localSheetId="9">'Forder. ggü. Kunden'!$A$1:$I$17</definedName>
    <definedName name="_xlnm.Print_Area" localSheetId="7">Gewinnverw._Ausserb._Kundenv.!$A$1:$E$37</definedName>
    <definedName name="_xlnm.Print_Area" localSheetId="10">Hypotheken!$A$1:$H$52</definedName>
    <definedName name="_xlnm.Print_Area" localSheetId="16">Indikatoren!$A$1:$D$56</definedName>
    <definedName name="_xlnm.Print_Area" localSheetId="18">'Indikatoren-Konsolidiert'!$A$1:$D$46</definedName>
    <definedName name="_xlnm.Print_Area" localSheetId="1">Struktur!$A$1:$F$63</definedName>
    <definedName name="_xlnm.Print_Area" localSheetId="12">'Verbindl. ggü. Kunden'!$A$1:$I$49</definedName>
    <definedName name="_xlnm.Print_Area" localSheetId="13">'Verbindl. ggü. Kunden_2'!$A$1:$I$25</definedName>
    <definedName name="_xlnm.Print_Area" localSheetId="17">VGR!$A$1:$F$37</definedName>
    <definedName name="_xlnm.Print_Area" localSheetId="15">Zinsniveau!$A$1:$F$36</definedName>
    <definedName name="_xlnm.Print_Titles" localSheetId="8">Aktiven_Passiven_2!$6:$7</definedName>
    <definedName name="_xlnm.Print_Titles" localSheetId="4">Bilanz_W!$A:$B,Bilanz_W!$5:$6</definedName>
    <definedName name="_xlnm.Print_Titles" localSheetId="1">Struktur!$26:$27</definedName>
    <definedName name="ja_nein" localSheetId="20">Abschluss!$F$7:$F$7</definedName>
    <definedName name="ja_nein" localSheetId="1">Struktur!$F$21:$F$22</definedName>
    <definedName name="ja_nein">Indikatoren!$D$1:$D$2</definedName>
  </definedNames>
  <calcPr calcId="191029"/>
</workbook>
</file>

<file path=xl/calcChain.xml><?xml version="1.0" encoding="utf-8"?>
<calcChain xmlns="http://schemas.openxmlformats.org/spreadsheetml/2006/main">
  <c r="J8" i="42" l="1"/>
  <c r="J9" i="42"/>
  <c r="J10" i="42"/>
  <c r="J11" i="42"/>
  <c r="J12" i="42"/>
  <c r="J13" i="42"/>
  <c r="J14" i="42"/>
  <c r="J15" i="42"/>
  <c r="K130" i="39" s="1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7" i="42"/>
  <c r="O39" i="40"/>
  <c r="O36" i="40"/>
  <c r="O8" i="40"/>
  <c r="O9" i="40"/>
  <c r="O10" i="40"/>
  <c r="O11" i="40"/>
  <c r="O12" i="40"/>
  <c r="O13" i="40"/>
  <c r="O14" i="40"/>
  <c r="O15" i="40"/>
  <c r="K117" i="39" s="1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7" i="40"/>
  <c r="O38" i="40"/>
  <c r="O4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60" i="40"/>
  <c r="O61" i="40"/>
  <c r="O62" i="40"/>
  <c r="O63" i="40"/>
  <c r="O64" i="40"/>
  <c r="O65" i="40"/>
  <c r="O66" i="40"/>
  <c r="O67" i="40"/>
  <c r="O68" i="40"/>
  <c r="O69" i="40"/>
  <c r="O70" i="40"/>
  <c r="O7" i="40"/>
  <c r="K118" i="39"/>
  <c r="K137" i="39"/>
  <c r="M137" i="39" s="1"/>
  <c r="K136" i="39"/>
  <c r="M136" i="39" s="1"/>
  <c r="I137" i="39"/>
  <c r="I136" i="39"/>
  <c r="K133" i="39"/>
  <c r="K132" i="39"/>
  <c r="K131" i="39"/>
  <c r="I133" i="39"/>
  <c r="I132" i="39"/>
  <c r="I131" i="39"/>
  <c r="M131" i="39" s="1"/>
  <c r="I130" i="39"/>
  <c r="K126" i="39"/>
  <c r="K125" i="39"/>
  <c r="I126" i="39"/>
  <c r="I125" i="39"/>
  <c r="K120" i="39"/>
  <c r="I120" i="39"/>
  <c r="K119" i="39"/>
  <c r="I119" i="39"/>
  <c r="I118" i="39"/>
  <c r="I117" i="39"/>
  <c r="I116" i="39"/>
  <c r="M118" i="39" l="1"/>
  <c r="M126" i="39"/>
  <c r="M120" i="39"/>
  <c r="M132" i="39"/>
  <c r="M125" i="39"/>
  <c r="M130" i="39"/>
  <c r="M133" i="39"/>
  <c r="M119" i="39"/>
  <c r="M117" i="39"/>
  <c r="K144" i="39" l="1"/>
  <c r="I144" i="39"/>
  <c r="M144" i="39" l="1"/>
  <c r="D16" i="25"/>
  <c r="C17" i="14"/>
  <c r="C16" i="14"/>
  <c r="C17" i="7" l="1"/>
  <c r="E8" i="27" l="1"/>
  <c r="K143" i="39"/>
  <c r="K142" i="39"/>
  <c r="K141" i="39"/>
  <c r="K140" i="39"/>
  <c r="K139" i="39"/>
  <c r="K138" i="39"/>
  <c r="K135" i="39"/>
  <c r="K134" i="39"/>
  <c r="K129" i="39"/>
  <c r="K128" i="39"/>
  <c r="K124" i="39"/>
  <c r="K123" i="39"/>
  <c r="K116" i="39"/>
  <c r="K115" i="39"/>
  <c r="I143" i="39"/>
  <c r="I142" i="39"/>
  <c r="I141" i="39"/>
  <c r="I140" i="39"/>
  <c r="I139" i="39"/>
  <c r="I138" i="39"/>
  <c r="I129" i="39"/>
  <c r="M129" i="39" s="1"/>
  <c r="K122" i="39"/>
  <c r="K114" i="39"/>
  <c r="C15" i="8"/>
  <c r="C29" i="8"/>
  <c r="K127" i="39"/>
  <c r="K121" i="39"/>
  <c r="K113" i="39"/>
  <c r="K112" i="39"/>
  <c r="K111" i="39"/>
  <c r="K110" i="39"/>
  <c r="I109" i="39"/>
  <c r="K59" i="39"/>
  <c r="K58" i="39"/>
  <c r="K56" i="39"/>
  <c r="K42" i="39"/>
  <c r="K41" i="39"/>
  <c r="K39" i="39"/>
  <c r="K34" i="39"/>
  <c r="K33" i="39"/>
  <c r="K31" i="39"/>
  <c r="K27" i="39"/>
  <c r="K26" i="39"/>
  <c r="K24" i="39"/>
  <c r="K108" i="39"/>
  <c r="K107" i="39"/>
  <c r="K106" i="39"/>
  <c r="I105" i="39"/>
  <c r="K104" i="39"/>
  <c r="K91" i="39"/>
  <c r="K90" i="39"/>
  <c r="K89" i="39"/>
  <c r="K88" i="39"/>
  <c r="K86" i="39"/>
  <c r="K85" i="39"/>
  <c r="K84" i="39"/>
  <c r="K82" i="39"/>
  <c r="K81" i="39"/>
  <c r="K79" i="39"/>
  <c r="M79" i="39" s="1"/>
  <c r="K78" i="39"/>
  <c r="K77" i="39"/>
  <c r="K76" i="39"/>
  <c r="K75" i="39"/>
  <c r="K74" i="39"/>
  <c r="K73" i="39"/>
  <c r="K72" i="39"/>
  <c r="K71" i="39"/>
  <c r="K70" i="39"/>
  <c r="K69" i="39"/>
  <c r="K68" i="39"/>
  <c r="K67" i="39"/>
  <c r="K66" i="39"/>
  <c r="K65" i="39"/>
  <c r="K60" i="39"/>
  <c r="K51" i="39"/>
  <c r="K46" i="39"/>
  <c r="K45" i="39"/>
  <c r="K44" i="39"/>
  <c r="K38" i="39"/>
  <c r="K37" i="39"/>
  <c r="K36" i="39"/>
  <c r="K35" i="39"/>
  <c r="K30" i="39"/>
  <c r="K29" i="39"/>
  <c r="K28" i="39"/>
  <c r="I90" i="39"/>
  <c r="I89" i="39"/>
  <c r="I88" i="39"/>
  <c r="I86" i="39"/>
  <c r="I85" i="39"/>
  <c r="I84" i="39"/>
  <c r="I82" i="39"/>
  <c r="I81" i="39"/>
  <c r="I79" i="39"/>
  <c r="I78" i="39"/>
  <c r="I77" i="39"/>
  <c r="I76" i="39"/>
  <c r="I75" i="39"/>
  <c r="I74" i="39"/>
  <c r="I73" i="39"/>
  <c r="I72" i="39"/>
  <c r="I70" i="39"/>
  <c r="M70" i="39" s="1"/>
  <c r="I69" i="39"/>
  <c r="I68" i="39"/>
  <c r="I67" i="39"/>
  <c r="I66" i="39"/>
  <c r="M66" i="39" s="1"/>
  <c r="I43" i="39"/>
  <c r="I37" i="39"/>
  <c r="I36" i="39"/>
  <c r="I35" i="39"/>
  <c r="M35" i="39" s="1"/>
  <c r="I32" i="39"/>
  <c r="I31" i="39"/>
  <c r="I30" i="39"/>
  <c r="I29" i="39"/>
  <c r="I28" i="39"/>
  <c r="K23" i="39"/>
  <c r="C25" i="17"/>
  <c r="I91" i="39" s="1"/>
  <c r="C21" i="17"/>
  <c r="C11" i="17"/>
  <c r="I87" i="39" s="1"/>
  <c r="C7" i="17"/>
  <c r="K87" i="39" s="1"/>
  <c r="K103" i="39"/>
  <c r="C8" i="4"/>
  <c r="C6" i="38"/>
  <c r="E21" i="7"/>
  <c r="E17" i="7"/>
  <c r="E16" i="7" s="1"/>
  <c r="C17" i="18" s="1"/>
  <c r="E11" i="7"/>
  <c r="E35" i="7" s="1"/>
  <c r="I24" i="39" s="1"/>
  <c r="E8" i="7"/>
  <c r="C21" i="8"/>
  <c r="C18" i="9"/>
  <c r="C6" i="9"/>
  <c r="C12" i="9"/>
  <c r="C8" i="28"/>
  <c r="C31" i="28"/>
  <c r="I80" i="39" s="1"/>
  <c r="C11" i="28"/>
  <c r="I71" i="39"/>
  <c r="C8" i="35"/>
  <c r="I104" i="39" s="1"/>
  <c r="C35" i="14"/>
  <c r="K53" i="39" s="1"/>
  <c r="C31" i="14"/>
  <c r="I96" i="39" s="1"/>
  <c r="K95" i="39"/>
  <c r="C7" i="14"/>
  <c r="I92" i="39" s="1"/>
  <c r="D8" i="25"/>
  <c r="C10" i="14"/>
  <c r="K93" i="39" s="1"/>
  <c r="C18" i="35"/>
  <c r="K64" i="39" s="1"/>
  <c r="C17" i="35"/>
  <c r="C15" i="35"/>
  <c r="K63" i="39" s="1"/>
  <c r="C14" i="35"/>
  <c r="K102" i="39" s="1"/>
  <c r="C12" i="35"/>
  <c r="K62" i="39" s="1"/>
  <c r="C11" i="35"/>
  <c r="K101" i="39" s="1"/>
  <c r="K50" i="39"/>
  <c r="C14" i="14"/>
  <c r="K49" i="39" s="1"/>
  <c r="C13" i="14"/>
  <c r="K94" i="39" s="1"/>
  <c r="C26" i="4"/>
  <c r="C45" i="28"/>
  <c r="I83" i="39" s="1"/>
  <c r="C42" i="28"/>
  <c r="K83" i="39" s="1"/>
  <c r="C28" i="28"/>
  <c r="K80" i="39" s="1"/>
  <c r="D26" i="4"/>
  <c r="E26" i="4"/>
  <c r="C32" i="18"/>
  <c r="C31" i="18"/>
  <c r="C29" i="18"/>
  <c r="C16" i="18"/>
  <c r="C15" i="18"/>
  <c r="C41" i="14"/>
  <c r="K55" i="39" s="1"/>
  <c r="C40" i="14"/>
  <c r="K99" i="39" s="1"/>
  <c r="C38" i="14"/>
  <c r="K54" i="39" s="1"/>
  <c r="C37" i="14"/>
  <c r="K98" i="39" s="1"/>
  <c r="C34" i="14"/>
  <c r="K97" i="39" s="1"/>
  <c r="C11" i="14"/>
  <c r="K48" i="39"/>
  <c r="C33" i="9"/>
  <c r="C23" i="9"/>
  <c r="E29" i="8"/>
  <c r="E21" i="8"/>
  <c r="E15" i="8"/>
  <c r="C30" i="18" s="1"/>
  <c r="E12" i="8"/>
  <c r="E10" i="8"/>
  <c r="I60" i="39" s="1"/>
  <c r="E7" i="8"/>
  <c r="E36" i="8" s="1"/>
  <c r="I39" i="39" s="1"/>
  <c r="D15" i="8"/>
  <c r="D12" i="8"/>
  <c r="D10" i="8" s="1"/>
  <c r="I57" i="39" s="1"/>
  <c r="D17" i="7"/>
  <c r="D16" i="7" s="1"/>
  <c r="C21" i="7"/>
  <c r="C6" i="4"/>
  <c r="C30" i="9"/>
  <c r="D29" i="8"/>
  <c r="D21" i="8"/>
  <c r="D7" i="8"/>
  <c r="C7" i="8"/>
  <c r="I134" i="39" s="1"/>
  <c r="M134" i="39" s="1"/>
  <c r="C12" i="8"/>
  <c r="C10" i="8" s="1"/>
  <c r="C8" i="7"/>
  <c r="C11" i="7"/>
  <c r="I115" i="39"/>
  <c r="D8" i="7"/>
  <c r="D21" i="7"/>
  <c r="D11" i="7"/>
  <c r="C16" i="7"/>
  <c r="I46" i="39"/>
  <c r="M46" i="39" s="1"/>
  <c r="I128" i="39"/>
  <c r="M90" i="39" l="1"/>
  <c r="M67" i="39"/>
  <c r="M28" i="39"/>
  <c r="M69" i="39"/>
  <c r="M82" i="39"/>
  <c r="M88" i="39"/>
  <c r="M104" i="39"/>
  <c r="M37" i="39"/>
  <c r="M36" i="39"/>
  <c r="M71" i="39"/>
  <c r="M30" i="39"/>
  <c r="C5" i="9"/>
  <c r="M84" i="39"/>
  <c r="M72" i="39"/>
  <c r="K61" i="39"/>
  <c r="M139" i="39"/>
  <c r="M60" i="39"/>
  <c r="M76" i="39"/>
  <c r="M81" i="39"/>
  <c r="M68" i="39"/>
  <c r="M89" i="39"/>
  <c r="M142" i="39"/>
  <c r="M141" i="39"/>
  <c r="M116" i="39"/>
  <c r="M140" i="39"/>
  <c r="M128" i="39"/>
  <c r="M87" i="39"/>
  <c r="K25" i="39"/>
  <c r="K109" i="39"/>
  <c r="M109" i="39" s="1"/>
  <c r="M31" i="39"/>
  <c r="K40" i="39"/>
  <c r="M24" i="39"/>
  <c r="K57" i="39"/>
  <c r="M57" i="39" s="1"/>
  <c r="M115" i="39"/>
  <c r="K47" i="39"/>
  <c r="M86" i="39"/>
  <c r="K105" i="39"/>
  <c r="M105" i="39" s="1"/>
  <c r="I61" i="39"/>
  <c r="C39" i="9"/>
  <c r="C46" i="9" s="1"/>
  <c r="C49" i="9" s="1"/>
  <c r="C53" i="9" s="1"/>
  <c r="C5" i="4" s="1"/>
  <c r="C7" i="4" s="1"/>
  <c r="C14" i="4" s="1"/>
  <c r="M91" i="39"/>
  <c r="M29" i="39"/>
  <c r="M73" i="39"/>
  <c r="M77" i="39"/>
  <c r="M75" i="39"/>
  <c r="M138" i="39"/>
  <c r="M143" i="39"/>
  <c r="D35" i="7"/>
  <c r="I25" i="39" s="1"/>
  <c r="M39" i="39"/>
  <c r="C27" i="18"/>
  <c r="D36" i="8"/>
  <c r="I40" i="39" s="1"/>
  <c r="M83" i="39"/>
  <c r="C9" i="35"/>
  <c r="C35" i="7"/>
  <c r="D8" i="27" s="1"/>
  <c r="M74" i="39"/>
  <c r="M78" i="39"/>
  <c r="M85" i="39"/>
  <c r="K32" i="39"/>
  <c r="M32" i="39" s="1"/>
  <c r="M80" i="39"/>
  <c r="I122" i="39"/>
  <c r="M122" i="39" s="1"/>
  <c r="C8" i="14"/>
  <c r="I65" i="39"/>
  <c r="M65" i="39" s="1"/>
  <c r="I45" i="39"/>
  <c r="M45" i="39" s="1"/>
  <c r="C32" i="14"/>
  <c r="C36" i="8"/>
  <c r="I44" i="39"/>
  <c r="M44" i="39" s="1"/>
  <c r="I135" i="39"/>
  <c r="M135" i="39" s="1"/>
  <c r="G8" i="27"/>
  <c r="I124" i="39"/>
  <c r="M124" i="39" s="1"/>
  <c r="I52" i="39"/>
  <c r="I51" i="39"/>
  <c r="M51" i="39" s="1"/>
  <c r="I47" i="39"/>
  <c r="K92" i="39"/>
  <c r="M92" i="39" s="1"/>
  <c r="K96" i="39"/>
  <c r="M96" i="39" s="1"/>
  <c r="K100" i="39"/>
  <c r="K52" i="39"/>
  <c r="C14" i="18"/>
  <c r="I100" i="39"/>
  <c r="I123" i="39"/>
  <c r="M123" i="39" s="1"/>
  <c r="C28" i="18"/>
  <c r="I56" i="39"/>
  <c r="M56" i="39" s="1"/>
  <c r="M61" i="39" l="1"/>
  <c r="K43" i="39"/>
  <c r="M43" i="39" s="1"/>
  <c r="I113" i="39"/>
  <c r="M113" i="39" s="1"/>
  <c r="I23" i="39"/>
  <c r="M23" i="39" s="1"/>
  <c r="I127" i="39"/>
  <c r="M127" i="39" s="1"/>
  <c r="M25" i="39"/>
  <c r="M40" i="39"/>
  <c r="M47" i="39"/>
  <c r="I22" i="39"/>
  <c r="I114" i="39"/>
  <c r="M114" i="39" s="1"/>
  <c r="M100" i="39"/>
  <c r="K22" i="39"/>
  <c r="F8" i="27"/>
  <c r="I121" i="39"/>
  <c r="M121" i="39" s="1"/>
  <c r="I38" i="39"/>
  <c r="M38" i="39" s="1"/>
  <c r="M52" i="39"/>
  <c r="M22" i="39" l="1"/>
  <c r="B4" i="39" s="1"/>
  <c r="A4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8" authorId="0" shapeId="0" xr:uid="{00000000-0006-0000-0200-000001000000}">
      <text>
        <r>
          <rPr>
            <sz val="8"/>
            <color indexed="81"/>
            <rFont val="Tahoma"/>
            <family val="2"/>
          </rPr>
          <t>SUMME(C9:C10)</t>
        </r>
      </text>
    </comment>
    <comment ref="D8" authorId="0" shapeId="0" xr:uid="{00000000-0006-0000-0200-000002000000}">
      <text>
        <r>
          <rPr>
            <sz val="8"/>
            <color indexed="81"/>
            <rFont val="Tahoma"/>
            <family val="2"/>
          </rPr>
          <t>=SUMME(D9:D10)</t>
        </r>
      </text>
    </comment>
    <comment ref="E8" authorId="0" shapeId="0" xr:uid="{00000000-0006-0000-0200-000003000000}">
      <text>
        <r>
          <rPr>
            <sz val="8"/>
            <color indexed="81"/>
            <rFont val="Tahoma"/>
            <family val="2"/>
          </rPr>
          <t>=SUMME(E9:E10)</t>
        </r>
      </text>
    </comment>
    <comment ref="C11" authorId="0" shapeId="0" xr:uid="{00000000-0006-0000-0200-000004000000}">
      <text>
        <r>
          <rPr>
            <sz val="8"/>
            <color indexed="81"/>
            <rFont val="Tahoma"/>
            <family val="2"/>
          </rPr>
          <t>SUMME(C12:C13)</t>
        </r>
      </text>
    </comment>
    <comment ref="D11" authorId="0" shapeId="0" xr:uid="{00000000-0006-0000-0200-000005000000}">
      <text>
        <r>
          <rPr>
            <sz val="8"/>
            <color indexed="81"/>
            <rFont val="Tahoma"/>
            <family val="2"/>
          </rPr>
          <t>SUMME(D12:D13)</t>
        </r>
      </text>
    </comment>
    <comment ref="E11" authorId="0" shapeId="0" xr:uid="{00000000-0006-0000-0200-000006000000}">
      <text>
        <r>
          <rPr>
            <sz val="8"/>
            <color indexed="81"/>
            <rFont val="Tahoma"/>
            <family val="2"/>
          </rPr>
          <t>SUMME(E12:E13)</t>
        </r>
      </text>
    </comment>
    <comment ref="C16" authorId="0" shapeId="0" xr:uid="{00000000-0006-0000-0200-000007000000}">
      <text>
        <r>
          <rPr>
            <sz val="8"/>
            <color indexed="81"/>
            <rFont val="Tahoma"/>
            <family val="2"/>
          </rPr>
          <t>C17 + C21</t>
        </r>
      </text>
    </comment>
    <comment ref="D16" authorId="0" shapeId="0" xr:uid="{00000000-0006-0000-0200-000008000000}">
      <text>
        <r>
          <rPr>
            <sz val="8"/>
            <color indexed="81"/>
            <rFont val="Tahoma"/>
            <family val="2"/>
          </rPr>
          <t>D17 + D21</t>
        </r>
      </text>
    </comment>
    <comment ref="E16" authorId="0" shapeId="0" xr:uid="{00000000-0006-0000-0200-000009000000}">
      <text>
        <r>
          <rPr>
            <sz val="8"/>
            <color indexed="81"/>
            <rFont val="Tahoma"/>
            <family val="2"/>
          </rPr>
          <t>E17 + E21</t>
        </r>
      </text>
    </comment>
    <comment ref="C17" authorId="0" shapeId="0" xr:uid="{00000000-0006-0000-0200-00000A000000}">
      <text>
        <r>
          <rPr>
            <sz val="8"/>
            <color indexed="81"/>
            <rFont val="Tahoma"/>
            <family val="2"/>
          </rPr>
          <t>SUMME(C18:C19)</t>
        </r>
      </text>
    </comment>
    <comment ref="D17" authorId="0" shapeId="0" xr:uid="{00000000-0006-0000-0200-00000B000000}">
      <text>
        <r>
          <rPr>
            <sz val="8"/>
            <color indexed="81"/>
            <rFont val="Tahoma"/>
            <family val="2"/>
          </rPr>
          <t>SUMME(C18:C19)</t>
        </r>
      </text>
    </comment>
    <comment ref="E17" authorId="0" shapeId="0" xr:uid="{00000000-0006-0000-0200-00000C000000}">
      <text>
        <r>
          <rPr>
            <sz val="8"/>
            <color indexed="81"/>
            <rFont val="Tahoma"/>
            <family val="2"/>
          </rPr>
          <t>SUMME(E18:E19)</t>
        </r>
      </text>
    </comment>
    <comment ref="C21" authorId="0" shapeId="0" xr:uid="{00000000-0006-0000-0200-00000D000000}">
      <text>
        <r>
          <rPr>
            <sz val="8"/>
            <color indexed="81"/>
            <rFont val="Tahoma"/>
            <family val="2"/>
          </rPr>
          <t>SUMME(C22:C23)</t>
        </r>
      </text>
    </comment>
    <comment ref="D21" authorId="0" shapeId="0" xr:uid="{00000000-0006-0000-0200-00000E000000}">
      <text>
        <r>
          <rPr>
            <sz val="8"/>
            <color indexed="81"/>
            <rFont val="Tahoma"/>
            <family val="2"/>
          </rPr>
          <t>SUMME(D22:D23)</t>
        </r>
      </text>
    </comment>
    <comment ref="E21" authorId="0" shapeId="0" xr:uid="{00000000-0006-0000-0200-00000F000000}">
      <text>
        <r>
          <rPr>
            <sz val="8"/>
            <color indexed="81"/>
            <rFont val="Tahoma"/>
            <family val="2"/>
          </rPr>
          <t>SUMME(E22:E23)</t>
        </r>
      </text>
    </comment>
    <comment ref="C35" authorId="0" shapeId="0" xr:uid="{00000000-0006-0000-0200-000010000000}">
      <text>
        <r>
          <rPr>
            <sz val="8"/>
            <color indexed="81"/>
            <rFont val="Tahoma"/>
            <family val="2"/>
          </rPr>
          <t>C7+C8+C11+C14+C16+C25+C26+C27+C28+C29+C30+C32+C33+C34</t>
        </r>
      </text>
    </comment>
    <comment ref="D35" authorId="0" shapeId="0" xr:uid="{00000000-0006-0000-0200-000011000000}">
      <text>
        <r>
          <rPr>
            <sz val="8"/>
            <color indexed="81"/>
            <rFont val="Tahoma"/>
            <family val="2"/>
          </rPr>
          <t>D7+D8+D11+D14+D16+D25+D26+D27+D28+D29+D30+D32+D33+D34</t>
        </r>
      </text>
    </comment>
    <comment ref="E35" authorId="0" shapeId="0" xr:uid="{00000000-0006-0000-0200-000012000000}">
      <text>
        <r>
          <rPr>
            <sz val="8"/>
            <color indexed="81"/>
            <rFont val="Tahoma"/>
            <family val="2"/>
          </rPr>
          <t>E7+E8+E11+E14+E16+E25+E26+E27+E28+E29+E30+E32+E33+E34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8" authorId="0" shapeId="0" xr:uid="{00000000-0006-0000-0D00-000001000000}">
      <text>
        <r>
          <rPr>
            <sz val="8"/>
            <color indexed="81"/>
            <rFont val="Tahoma"/>
            <family val="2"/>
          </rPr>
          <t>SUMME(D8:H8)</t>
        </r>
      </text>
    </comment>
    <comment ref="C9" authorId="0" shapeId="0" xr:uid="{00000000-0006-0000-0D00-000002000000}">
      <text>
        <r>
          <rPr>
            <sz val="8"/>
            <color indexed="81"/>
            <rFont val="Tahoma"/>
            <family val="2"/>
          </rPr>
          <t>=Passiven!E10</t>
        </r>
      </text>
    </comment>
    <comment ref="C11" authorId="0" shapeId="0" xr:uid="{00000000-0006-0000-0D00-000003000000}">
      <text>
        <r>
          <rPr>
            <sz val="8"/>
            <color indexed="81"/>
            <rFont val="Tahoma"/>
            <family val="2"/>
          </rPr>
          <t>SUMME(D11:H11)</t>
        </r>
      </text>
    </comment>
    <comment ref="C12" authorId="0" shapeId="0" xr:uid="{00000000-0006-0000-0D00-000004000000}">
      <text>
        <r>
          <rPr>
            <sz val="8"/>
            <color indexed="81"/>
            <rFont val="Tahoma"/>
            <family val="2"/>
          </rPr>
          <t>=Passiven!E11</t>
        </r>
      </text>
    </comment>
    <comment ref="C14" authorId="0" shapeId="0" xr:uid="{00000000-0006-0000-0D00-000005000000}">
      <text>
        <r>
          <rPr>
            <sz val="8"/>
            <color indexed="81"/>
            <rFont val="Tahoma"/>
            <family val="2"/>
          </rPr>
          <t>SUMME(D14:H14)</t>
        </r>
      </text>
    </comment>
    <comment ref="C15" authorId="0" shapeId="0" xr:uid="{00000000-0006-0000-0D00-000006000000}">
      <text>
        <r>
          <rPr>
            <sz val="8"/>
            <color indexed="81"/>
            <rFont val="Tahoma"/>
            <family val="2"/>
          </rPr>
          <t>SUMME(D15:H15)</t>
        </r>
      </text>
    </comment>
    <comment ref="C17" authorId="0" shapeId="0" xr:uid="{00000000-0006-0000-0D00-000007000000}">
      <text>
        <r>
          <rPr>
            <sz val="8"/>
            <color indexed="81"/>
            <rFont val="Tahoma"/>
            <family val="2"/>
          </rPr>
          <t>SUMME(D17:H17)</t>
        </r>
      </text>
    </comment>
    <comment ref="C18" authorId="0" shapeId="0" xr:uid="{00000000-0006-0000-0D00-000008000000}">
      <text>
        <r>
          <rPr>
            <sz val="8"/>
            <color indexed="81"/>
            <rFont val="Tahoma"/>
            <family val="2"/>
          </rPr>
          <t>SUMME(D18:H18)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Erhart Thomas</author>
  </authors>
  <commentList>
    <comment ref="C14" authorId="0" shapeId="0" xr:uid="{00000000-0006-0000-1100-000001000000}">
      <text>
        <r>
          <rPr>
            <sz val="8"/>
            <color indexed="81"/>
            <rFont val="Tahoma"/>
            <family val="2"/>
          </rPr>
          <t xml:space="preserve">=Aktiven!E11
</t>
        </r>
      </text>
    </comment>
    <comment ref="C15" authorId="0" shapeId="0" xr:uid="{00000000-0006-0000-1100-000002000000}">
      <text>
        <r>
          <rPr>
            <sz val="8"/>
            <color indexed="81"/>
            <rFont val="Tahoma"/>
            <family val="2"/>
          </rPr>
          <t>=Aktiven!E14</t>
        </r>
      </text>
    </comment>
    <comment ref="C16" authorId="0" shapeId="0" xr:uid="{00000000-0006-0000-1100-000003000000}">
      <text>
        <r>
          <rPr>
            <sz val="8"/>
            <color indexed="81"/>
            <rFont val="Tahoma"/>
            <family val="2"/>
          </rPr>
          <t>=Aktiven!E15</t>
        </r>
      </text>
    </comment>
    <comment ref="C17" authorId="0" shapeId="0" xr:uid="{00000000-0006-0000-1100-000004000000}">
      <text>
        <r>
          <rPr>
            <sz val="8"/>
            <color indexed="81"/>
            <rFont val="Tahoma"/>
            <family val="2"/>
          </rPr>
          <t>=Aktiven!E16</t>
        </r>
      </text>
    </comment>
    <comment ref="C27" authorId="0" shapeId="0" xr:uid="{00000000-0006-0000-1100-000005000000}">
      <text>
        <r>
          <rPr>
            <sz val="8"/>
            <color indexed="81"/>
            <rFont val="Tahoma"/>
            <family val="2"/>
          </rPr>
          <t>=Passiven!E7</t>
        </r>
      </text>
    </comment>
    <comment ref="C28" authorId="0" shapeId="0" xr:uid="{00000000-0006-0000-1100-000006000000}">
      <text>
        <r>
          <rPr>
            <sz val="8"/>
            <color indexed="81"/>
            <rFont val="Tahoma"/>
            <family val="2"/>
          </rPr>
          <t>=Passiven!E10</t>
        </r>
      </text>
    </comment>
    <comment ref="C29" authorId="0" shapeId="0" xr:uid="{00000000-0006-0000-1100-000007000000}">
      <text>
        <r>
          <rPr>
            <sz val="8"/>
            <color indexed="81"/>
            <rFont val="Tahoma"/>
            <family val="2"/>
          </rPr>
          <t>=Passiven!E11</t>
        </r>
      </text>
    </comment>
    <comment ref="C30" authorId="0" shapeId="0" xr:uid="{00000000-0006-0000-1100-000008000000}">
      <text>
        <r>
          <rPr>
            <sz val="8"/>
            <color indexed="81"/>
            <rFont val="Tahoma"/>
            <family val="2"/>
          </rPr>
          <t>=Passiven!E15</t>
        </r>
      </text>
    </comment>
    <comment ref="C31" authorId="0" shapeId="0" xr:uid="{00000000-0006-0000-1100-000009000000}">
      <text>
        <r>
          <rPr>
            <sz val="8"/>
            <color indexed="81"/>
            <rFont val="Tahoma"/>
            <family val="2"/>
          </rPr>
          <t>=Passiven!E17</t>
        </r>
      </text>
    </comment>
    <comment ref="C32" authorId="0" shapeId="0" xr:uid="{00000000-0006-0000-1100-00000A000000}">
      <text>
        <r>
          <rPr>
            <sz val="8"/>
            <color indexed="81"/>
            <rFont val="Tahoma"/>
            <family val="2"/>
          </rPr>
          <t>=Passiven!E19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Erhart Thomas</author>
  </authors>
  <commentList>
    <comment ref="D8" authorId="0" shapeId="0" xr:uid="{00000000-0006-0000-1300-000001000000}">
      <text>
        <r>
          <rPr>
            <sz val="8"/>
            <color indexed="81"/>
            <rFont val="Tahoma"/>
            <family val="2"/>
          </rPr>
          <t>SUMME(D9:D15)</t>
        </r>
      </text>
    </comment>
    <comment ref="D16" authorId="0" shapeId="0" xr:uid="{00000000-0006-0000-1300-000002000000}">
      <text>
        <r>
          <rPr>
            <sz val="8"/>
            <color indexed="81"/>
            <rFont val="Tahoma"/>
            <family val="2"/>
          </rPr>
          <t>SUMME(D17:D22)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7" authorId="0" shapeId="0" xr:uid="{00000000-0006-0000-0300-000001000000}">
      <text>
        <r>
          <rPr>
            <sz val="8"/>
            <color indexed="81"/>
            <rFont val="Tahoma"/>
            <family val="2"/>
          </rPr>
          <t>SUMME(C8:C9)</t>
        </r>
      </text>
    </comment>
    <comment ref="D7" authorId="0" shapeId="0" xr:uid="{00000000-0006-0000-0300-000002000000}">
      <text>
        <r>
          <rPr>
            <sz val="8"/>
            <color indexed="81"/>
            <rFont val="Tahoma"/>
            <family val="2"/>
          </rPr>
          <t>SUMME(D8:D9)</t>
        </r>
      </text>
    </comment>
    <comment ref="E7" authorId="0" shapeId="0" xr:uid="{00000000-0006-0000-0300-000003000000}">
      <text>
        <r>
          <rPr>
            <sz val="8"/>
            <color indexed="81"/>
            <rFont val="Tahoma"/>
            <family val="2"/>
          </rPr>
          <t>SUMME(E8:E9)</t>
        </r>
      </text>
    </comment>
    <comment ref="C10" authorId="0" shapeId="0" xr:uid="{00000000-0006-0000-0300-000004000000}">
      <text>
        <r>
          <rPr>
            <sz val="8"/>
            <color indexed="81"/>
            <rFont val="Tahoma"/>
            <family val="2"/>
          </rPr>
          <t>SUMME(C11:C12)</t>
        </r>
      </text>
    </comment>
    <comment ref="D10" authorId="0" shapeId="0" xr:uid="{00000000-0006-0000-0300-000005000000}">
      <text>
        <r>
          <rPr>
            <sz val="8"/>
            <color indexed="81"/>
            <rFont val="Tahoma"/>
            <family val="2"/>
          </rPr>
          <t>SUMME(D11:D12)</t>
        </r>
      </text>
    </comment>
    <comment ref="E10" authorId="0" shapeId="0" xr:uid="{00000000-0006-0000-0300-000006000000}">
      <text>
        <r>
          <rPr>
            <sz val="8"/>
            <color indexed="81"/>
            <rFont val="Tahoma"/>
            <family val="2"/>
          </rPr>
          <t>SUMME(E11:E12)</t>
        </r>
      </text>
    </comment>
    <comment ref="C12" authorId="0" shapeId="0" xr:uid="{00000000-0006-0000-0300-000007000000}">
      <text>
        <r>
          <rPr>
            <sz val="8"/>
            <color indexed="81"/>
            <rFont val="Tahoma"/>
            <family val="2"/>
          </rPr>
          <t>=SUMME(C13:C14)</t>
        </r>
      </text>
    </comment>
    <comment ref="D12" authorId="0" shapeId="0" xr:uid="{00000000-0006-0000-0300-000008000000}">
      <text>
        <r>
          <rPr>
            <sz val="8"/>
            <color indexed="81"/>
            <rFont val="Tahoma"/>
            <family val="2"/>
          </rPr>
          <t>=SUMME(D13:D14)</t>
        </r>
      </text>
    </comment>
    <comment ref="E12" authorId="0" shapeId="0" xr:uid="{00000000-0006-0000-0300-000009000000}">
      <text>
        <r>
          <rPr>
            <sz val="8"/>
            <color indexed="81"/>
            <rFont val="Tahoma"/>
            <family val="2"/>
          </rPr>
          <t>=SUMME(E13:E14)</t>
        </r>
      </text>
    </comment>
    <comment ref="C15" authorId="0" shapeId="0" xr:uid="{00000000-0006-0000-0300-00000A000000}">
      <text>
        <r>
          <rPr>
            <sz val="8"/>
            <color indexed="81"/>
            <rFont val="Tahoma"/>
            <family val="2"/>
          </rPr>
          <t>C16+C18</t>
        </r>
      </text>
    </comment>
    <comment ref="D15" authorId="0" shapeId="0" xr:uid="{00000000-0006-0000-0300-00000B000000}">
      <text>
        <r>
          <rPr>
            <sz val="8"/>
            <color indexed="81"/>
            <rFont val="Tahoma"/>
            <family val="2"/>
          </rPr>
          <t>D16+D18</t>
        </r>
      </text>
    </comment>
    <comment ref="E15" authorId="0" shapeId="0" xr:uid="{00000000-0006-0000-0300-00000C000000}">
      <text>
        <r>
          <rPr>
            <sz val="8"/>
            <color indexed="81"/>
            <rFont val="Tahoma"/>
            <family val="2"/>
          </rPr>
          <t>E16+E18</t>
        </r>
      </text>
    </comment>
    <comment ref="C21" authorId="0" shapeId="0" xr:uid="{00000000-0006-0000-0300-00000D000000}">
      <text>
        <r>
          <rPr>
            <sz val="8"/>
            <color indexed="81"/>
            <rFont val="Tahoma"/>
            <family val="2"/>
          </rPr>
          <t>SUMME(C22:C24)</t>
        </r>
      </text>
    </comment>
    <comment ref="D21" authorId="0" shapeId="0" xr:uid="{00000000-0006-0000-0300-00000E000000}">
      <text>
        <r>
          <rPr>
            <sz val="8"/>
            <color indexed="81"/>
            <rFont val="Tahoma"/>
            <family val="2"/>
          </rPr>
          <t>SUMME(D22:D24)</t>
        </r>
      </text>
    </comment>
    <comment ref="E21" authorId="0" shapeId="0" xr:uid="{00000000-0006-0000-0300-00000F000000}">
      <text>
        <r>
          <rPr>
            <sz val="8"/>
            <color indexed="81"/>
            <rFont val="Tahoma"/>
            <family val="2"/>
          </rPr>
          <t>SUMME(E22:E24)</t>
        </r>
      </text>
    </comment>
    <comment ref="C29" authorId="0" shapeId="0" xr:uid="{00000000-0006-0000-0300-000010000000}">
      <text>
        <r>
          <rPr>
            <sz val="8"/>
            <color indexed="81"/>
            <rFont val="Tahoma"/>
            <family val="2"/>
          </rPr>
          <t>=SUMME(C30:C33)</t>
        </r>
      </text>
    </comment>
    <comment ref="D29" authorId="0" shapeId="0" xr:uid="{00000000-0006-0000-0300-000011000000}">
      <text>
        <r>
          <rPr>
            <sz val="8"/>
            <color indexed="81"/>
            <rFont val="Tahoma"/>
            <family val="2"/>
          </rPr>
          <t>=SUMME(D30:D33)</t>
        </r>
      </text>
    </comment>
    <comment ref="E29" authorId="0" shapeId="0" xr:uid="{00000000-0006-0000-0300-000012000000}">
      <text>
        <r>
          <rPr>
            <sz val="8"/>
            <color indexed="81"/>
            <rFont val="Tahoma"/>
            <family val="2"/>
          </rPr>
          <t>=SUMME(E30:E33)</t>
        </r>
      </text>
    </comment>
    <comment ref="C36" authorId="0" shapeId="0" xr:uid="{00000000-0006-0000-0300-000013000000}">
      <text>
        <r>
          <rPr>
            <sz val="8"/>
            <color indexed="81"/>
            <rFont val="Tahoma"/>
            <family val="2"/>
          </rPr>
          <t>=C7+C10+C15+C19+C20+C21+C25+C26+C27+C28+C29+C34+C35</t>
        </r>
      </text>
    </comment>
    <comment ref="D36" authorId="0" shapeId="0" xr:uid="{00000000-0006-0000-0300-000014000000}">
      <text>
        <r>
          <rPr>
            <sz val="8"/>
            <color indexed="81"/>
            <rFont val="Tahoma"/>
            <family val="2"/>
          </rPr>
          <t>=D7+D10+D15+D19+D20+D21+D25+D26+D27+D28+D19+D34+D35</t>
        </r>
      </text>
    </comment>
    <comment ref="E36" authorId="0" shapeId="0" xr:uid="{00000000-0006-0000-0300-000015000000}">
      <text>
        <r>
          <rPr>
            <sz val="8"/>
            <color indexed="81"/>
            <rFont val="Tahoma"/>
            <family val="2"/>
          </rPr>
          <t>=E7+E10+E15+E19+E20+E21+E25+E26+E27+E28+E29+E34+E35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  <author>Erhart Thomas</author>
  </authors>
  <commentList>
    <comment ref="C5" authorId="0" shapeId="0" xr:uid="{00000000-0006-0000-0600-000001000000}">
      <text>
        <r>
          <rPr>
            <sz val="8"/>
            <color indexed="81"/>
            <rFont val="Tahoma"/>
            <family val="2"/>
          </rPr>
          <t>C6+C12</t>
        </r>
      </text>
    </comment>
    <comment ref="C6" authorId="0" shapeId="0" xr:uid="{00000000-0006-0000-0600-000002000000}">
      <text>
        <r>
          <rPr>
            <sz val="8"/>
            <color indexed="81"/>
            <rFont val="Tahoma"/>
            <family val="2"/>
          </rPr>
          <t>SUMME(C7:C11)</t>
        </r>
      </text>
    </comment>
    <comment ref="C7" authorId="0" shapeId="0" xr:uid="{00000000-0006-0000-0600-000003000000}">
      <text>
        <r>
          <rPr>
            <sz val="8"/>
            <color indexed="81"/>
            <rFont val="Tahoma"/>
            <family val="2"/>
          </rPr>
          <t>Gemäss Bankenverordnung</t>
        </r>
      </text>
    </comment>
    <comment ref="C8" authorId="0" shapeId="0" xr:uid="{00000000-0006-0000-0600-000004000000}">
      <text>
        <r>
          <rPr>
            <sz val="8"/>
            <color indexed="81"/>
            <rFont val="Tahoma"/>
            <family val="2"/>
          </rPr>
          <t>Gemäss Bankenverordnung</t>
        </r>
      </text>
    </comment>
    <comment ref="C12" authorId="0" shapeId="0" xr:uid="{00000000-0006-0000-0600-000005000000}">
      <text>
        <r>
          <rPr>
            <sz val="8"/>
            <color indexed="81"/>
            <rFont val="Tahoma"/>
            <family val="2"/>
          </rPr>
          <t>SUMME(C13:C17)</t>
        </r>
      </text>
    </comment>
    <comment ref="C17" authorId="0" shapeId="0" xr:uid="{00000000-0006-0000-0600-000006000000}">
      <text>
        <r>
          <rPr>
            <sz val="8"/>
            <color indexed="81"/>
            <rFont val="Tahoma"/>
            <family val="2"/>
          </rPr>
          <t>auf 'Verbrieften Verbindlichkeiten'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i/>
            <sz val="8"/>
            <color indexed="81"/>
            <rFont val="Tahoma"/>
            <family val="2"/>
          </rPr>
          <t>(ohne Kassenobligationen),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'Sonstigen Verbindlichkeiten' und 'Nachrangigen Verbindlichkeiten'
</t>
        </r>
      </text>
    </comment>
    <comment ref="C18" authorId="0" shapeId="0" xr:uid="{00000000-0006-0000-0600-000007000000}">
      <text>
        <r>
          <rPr>
            <sz val="8"/>
            <color indexed="81"/>
            <rFont val="Tahoma"/>
            <family val="2"/>
          </rPr>
          <t>C19+C21+C22</t>
        </r>
      </text>
    </comment>
    <comment ref="C23" authorId="0" shapeId="0" xr:uid="{00000000-0006-0000-0600-000008000000}">
      <text>
        <r>
          <rPr>
            <sz val="8"/>
            <color indexed="81"/>
            <rFont val="Tahoma"/>
            <family val="2"/>
          </rPr>
          <t>SUMME(C24:C27)</t>
        </r>
      </text>
    </comment>
    <comment ref="C30" authorId="0" shapeId="0" xr:uid="{00000000-0006-0000-0600-000009000000}">
      <text>
        <r>
          <rPr>
            <sz val="8"/>
            <color indexed="81"/>
            <rFont val="Tahoma"/>
            <family val="2"/>
          </rPr>
          <t>SUMME(C31:C32)</t>
        </r>
      </text>
    </comment>
    <comment ref="C33" authorId="0" shapeId="0" xr:uid="{00000000-0006-0000-0600-00000A000000}">
      <text>
        <r>
          <rPr>
            <sz val="8"/>
            <color indexed="81"/>
            <rFont val="Tahoma"/>
            <family val="2"/>
          </rPr>
          <t>C34+C38</t>
        </r>
      </text>
    </comment>
    <comment ref="C39" authorId="0" shapeId="0" xr:uid="{00000000-0006-0000-0600-00000B000000}">
      <text>
        <r>
          <rPr>
            <sz val="8"/>
            <color indexed="81"/>
            <rFont val="Tahoma"/>
            <family val="2"/>
          </rPr>
          <t>C5+C18+C23+C28+C30+C33</t>
        </r>
      </text>
    </comment>
    <comment ref="C46" authorId="0" shapeId="0" xr:uid="{00000000-0006-0000-0600-00000C000000}">
      <text>
        <r>
          <rPr>
            <sz val="8"/>
            <color indexed="81"/>
            <rFont val="Tahoma"/>
            <family val="2"/>
          </rPr>
          <t>SUMME(C39:C45)</t>
        </r>
      </text>
    </comment>
    <comment ref="C49" authorId="1" shapeId="0" xr:uid="{00000000-0006-0000-0600-00000D000000}">
      <text>
        <r>
          <rPr>
            <sz val="8"/>
            <color indexed="81"/>
            <rFont val="Tahoma"/>
            <family val="2"/>
          </rPr>
          <t>SUMME(C46:C48)</t>
        </r>
      </text>
    </comment>
    <comment ref="C53" authorId="0" shapeId="0" xr:uid="{00000000-0006-0000-0600-00000E000000}">
      <text>
        <r>
          <rPr>
            <sz val="8"/>
            <color indexed="81"/>
            <rFont val="Tahoma"/>
            <family val="2"/>
          </rPr>
          <t>SUMME(C49:C52)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  <author>Erhart Thomas</author>
  </authors>
  <commentList>
    <comment ref="C5" authorId="0" shapeId="0" xr:uid="{00000000-0006-0000-0700-000001000000}">
      <text>
        <r>
          <rPr>
            <sz val="8"/>
            <color indexed="81"/>
            <rFont val="Tahoma"/>
            <family val="2"/>
          </rPr>
          <t>=Erfolgsrechnung!C53</t>
        </r>
      </text>
    </comment>
    <comment ref="C6" authorId="0" shapeId="0" xr:uid="{00000000-0006-0000-0700-000002000000}">
      <text>
        <r>
          <rPr>
            <sz val="8"/>
            <color indexed="81"/>
            <rFont val="Tahoma"/>
            <family val="2"/>
          </rPr>
          <t>=Passiven!C34</t>
        </r>
      </text>
    </comment>
    <comment ref="C7" authorId="0" shapeId="0" xr:uid="{00000000-0006-0000-0700-000003000000}">
      <text>
        <r>
          <rPr>
            <sz val="8"/>
            <color indexed="81"/>
            <rFont val="Tahoma"/>
            <family val="2"/>
          </rPr>
          <t>=SUMME(C5:C6)</t>
        </r>
      </text>
    </comment>
    <comment ref="C8" authorId="1" shapeId="0" xr:uid="{00000000-0006-0000-0700-000004000000}">
      <text>
        <r>
          <rPr>
            <sz val="8"/>
            <color indexed="81"/>
            <rFont val="Tahoma"/>
            <family val="2"/>
          </rPr>
          <t>=SUMME(C9:C13)</t>
        </r>
      </text>
    </comment>
    <comment ref="C14" authorId="0" shapeId="0" xr:uid="{00000000-0006-0000-0700-000005000000}">
      <text>
        <r>
          <rPr>
            <sz val="8"/>
            <color indexed="81"/>
            <rFont val="Tahoma"/>
            <family val="2"/>
          </rPr>
          <t>=C7-C8</t>
        </r>
      </text>
    </comment>
    <comment ref="C26" authorId="0" shapeId="0" xr:uid="{00000000-0006-0000-0700-000006000000}">
      <text>
        <r>
          <rPr>
            <sz val="8"/>
            <color indexed="81"/>
            <rFont val="Tahoma"/>
            <family val="2"/>
          </rPr>
          <t>SUMME(C27:C28)</t>
        </r>
      </text>
    </comment>
    <comment ref="D26" authorId="0" shapeId="0" xr:uid="{00000000-0006-0000-0700-000007000000}">
      <text>
        <r>
          <rPr>
            <sz val="8"/>
            <color indexed="81"/>
            <rFont val="Tahoma"/>
            <family val="2"/>
          </rPr>
          <t>SUMME(D27:D28)</t>
        </r>
      </text>
    </comment>
    <comment ref="E26" authorId="0" shapeId="0" xr:uid="{00000000-0006-0000-0700-000008000000}">
      <text>
        <r>
          <rPr>
            <sz val="8"/>
            <color indexed="81"/>
            <rFont val="Tahoma"/>
            <family val="2"/>
          </rPr>
          <t>SUMME(E27:E28)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D8" authorId="0" shapeId="0" xr:uid="{00000000-0006-0000-0800-000001000000}">
      <text>
        <r>
          <rPr>
            <sz val="8"/>
            <color indexed="81"/>
            <rFont val="Tahoma"/>
            <family val="2"/>
          </rPr>
          <t>=Aktiven!C35</t>
        </r>
      </text>
    </comment>
    <comment ref="E8" authorId="0" shapeId="0" xr:uid="{00000000-0006-0000-0800-000002000000}">
      <text>
        <r>
          <rPr>
            <sz val="8"/>
            <color indexed="81"/>
            <rFont val="Tahoma"/>
            <family val="2"/>
          </rPr>
          <t>=Aktiven!C14</t>
        </r>
      </text>
    </comment>
    <comment ref="F8" authorId="0" shapeId="0" xr:uid="{00000000-0006-0000-0800-000003000000}">
      <text>
        <r>
          <rPr>
            <sz val="8"/>
            <color indexed="81"/>
            <rFont val="Tahoma"/>
            <family val="2"/>
          </rPr>
          <t>=Passiven!C36</t>
        </r>
      </text>
    </comment>
    <comment ref="G8" authorId="0" shapeId="0" xr:uid="{00000000-0006-0000-0800-000004000000}">
      <text>
        <r>
          <rPr>
            <sz val="8"/>
            <color indexed="81"/>
            <rFont val="Tahoma"/>
            <family val="2"/>
          </rPr>
          <t>=Passiven!C10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6" authorId="0" shapeId="0" xr:uid="{00000000-0006-0000-0900-000001000000}">
      <text>
        <r>
          <rPr>
            <sz val="8"/>
            <color indexed="81"/>
            <rFont val="Tahoma"/>
            <family val="2"/>
          </rPr>
          <t>=Aktiven!C14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8" authorId="0" shapeId="0" xr:uid="{00000000-0006-0000-0A00-000001000000}">
      <text>
        <r>
          <rPr>
            <sz val="8"/>
            <color indexed="81"/>
            <rFont val="Tahoma"/>
            <family val="2"/>
          </rPr>
          <t>=Aktiven!C14-Aktiven!C15</t>
        </r>
      </text>
    </comment>
    <comment ref="C11" authorId="0" shapeId="0" xr:uid="{00000000-0006-0000-0A00-000002000000}">
      <text>
        <r>
          <rPr>
            <sz val="8"/>
            <color indexed="81"/>
            <rFont val="Tahoma"/>
            <family val="2"/>
          </rPr>
          <t>=Aktiven!C15</t>
        </r>
      </text>
    </comment>
    <comment ref="C28" authorId="0" shapeId="0" xr:uid="{00000000-0006-0000-0A00-000003000000}">
      <text>
        <r>
          <rPr>
            <sz val="8"/>
            <color indexed="81"/>
            <rFont val="Tahoma"/>
            <family val="2"/>
          </rPr>
          <t>SUMME(D28:H28)</t>
        </r>
      </text>
    </comment>
    <comment ref="C31" authorId="0" shapeId="0" xr:uid="{00000000-0006-0000-0A00-000004000000}">
      <text>
        <r>
          <rPr>
            <sz val="8"/>
            <color indexed="81"/>
            <rFont val="Tahoma"/>
            <family val="2"/>
          </rPr>
          <t>=Aktiven!D15</t>
        </r>
      </text>
    </comment>
    <comment ref="C42" authorId="0" shapeId="0" xr:uid="{00000000-0006-0000-0A00-000005000000}">
      <text>
        <r>
          <rPr>
            <sz val="8"/>
            <color indexed="81"/>
            <rFont val="Tahoma"/>
            <family val="2"/>
          </rPr>
          <t>SUMME(D42:H42)</t>
        </r>
      </text>
    </comment>
    <comment ref="C45" authorId="0" shapeId="0" xr:uid="{00000000-0006-0000-0A00-000006000000}">
      <text>
        <r>
          <rPr>
            <sz val="8"/>
            <color indexed="81"/>
            <rFont val="Tahoma"/>
            <family val="2"/>
          </rPr>
          <t>=Aktiven!E15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7" authorId="0" shapeId="0" xr:uid="{00000000-0006-0000-0B00-000001000000}">
      <text>
        <r>
          <rPr>
            <sz val="8"/>
            <color indexed="81"/>
            <rFont val="Tahoma"/>
            <family val="2"/>
          </rPr>
          <t>SUMME(D7:G7)</t>
        </r>
      </text>
    </comment>
    <comment ref="C11" authorId="0" shapeId="0" xr:uid="{00000000-0006-0000-0B00-000002000000}">
      <text>
        <r>
          <rPr>
            <sz val="8"/>
            <color indexed="81"/>
            <rFont val="Tahoma"/>
            <family val="2"/>
          </rPr>
          <t>SUMME(D11:G11)</t>
        </r>
      </text>
    </comment>
    <comment ref="C21" authorId="0" shapeId="0" xr:uid="{00000000-0006-0000-0B00-000003000000}">
      <text>
        <r>
          <rPr>
            <sz val="8"/>
            <color indexed="81"/>
            <rFont val="Tahoma"/>
            <family val="2"/>
          </rPr>
          <t>SUMME(D21:G21)</t>
        </r>
      </text>
    </comment>
    <comment ref="C25" authorId="0" shapeId="0" xr:uid="{00000000-0006-0000-0B00-000004000000}">
      <text>
        <r>
          <rPr>
            <sz val="8"/>
            <color indexed="81"/>
            <rFont val="Tahoma"/>
            <family val="2"/>
          </rPr>
          <t>SUMME(D25:G25)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Landesverwaltung FL</author>
  </authors>
  <commentList>
    <comment ref="C7" authorId="0" shapeId="0" xr:uid="{00000000-0006-0000-0C00-000001000000}">
      <text>
        <r>
          <rPr>
            <sz val="8"/>
            <color indexed="81"/>
            <rFont val="Tahoma"/>
            <family val="2"/>
          </rPr>
          <t>SUMME(D7:I7)</t>
        </r>
      </text>
    </comment>
    <comment ref="C8" authorId="0" shapeId="0" xr:uid="{00000000-0006-0000-0C00-000002000000}">
      <text>
        <r>
          <rPr>
            <sz val="8"/>
            <color indexed="81"/>
            <rFont val="Tahoma"/>
            <family val="2"/>
          </rPr>
          <t>=Passiven!C10</t>
        </r>
      </text>
    </comment>
    <comment ref="C10" authorId="0" shapeId="0" xr:uid="{00000000-0006-0000-0C00-000003000000}">
      <text>
        <r>
          <rPr>
            <sz val="8"/>
            <color indexed="81"/>
            <rFont val="Tahoma"/>
            <family val="2"/>
          </rPr>
          <t>SUMME(D10:I10)</t>
        </r>
      </text>
    </comment>
    <comment ref="C11" authorId="0" shapeId="0" xr:uid="{00000000-0006-0000-0C00-000004000000}">
      <text>
        <r>
          <rPr>
            <sz val="8"/>
            <color indexed="81"/>
            <rFont val="Tahoma"/>
            <family val="2"/>
          </rPr>
          <t>=Passiven!C11</t>
        </r>
      </text>
    </comment>
    <comment ref="C13" authorId="0" shapeId="0" xr:uid="{00000000-0006-0000-0C00-000005000000}">
      <text>
        <r>
          <rPr>
            <sz val="8"/>
            <color indexed="81"/>
            <rFont val="Tahoma"/>
            <family val="2"/>
          </rPr>
          <t>SUMME(D13:I13)</t>
        </r>
      </text>
    </comment>
    <comment ref="C14" authorId="0" shapeId="0" xr:uid="{00000000-0006-0000-0C00-000006000000}">
      <text>
        <r>
          <rPr>
            <sz val="8"/>
            <color indexed="81"/>
            <rFont val="Tahoma"/>
            <family val="2"/>
          </rPr>
          <t>SUMME(D14:I14)</t>
        </r>
      </text>
    </comment>
    <comment ref="C16" authorId="0" shapeId="0" xr:uid="{00000000-0006-0000-0C00-000007000000}">
      <text>
        <r>
          <rPr>
            <sz val="8"/>
            <color indexed="81"/>
            <rFont val="Tahoma"/>
            <family val="2"/>
          </rPr>
          <t>SUMME(D16:I16)</t>
        </r>
      </text>
    </comment>
    <comment ref="C17" authorId="0" shapeId="0" xr:uid="{00000000-0006-0000-0C00-000008000000}">
      <text>
        <r>
          <rPr>
            <sz val="8"/>
            <color indexed="81"/>
            <rFont val="Tahoma"/>
            <family val="2"/>
          </rPr>
          <t>SUMME(D17:I17)</t>
        </r>
      </text>
    </comment>
    <comment ref="C31" authorId="0" shapeId="0" xr:uid="{00000000-0006-0000-0C00-000009000000}">
      <text>
        <r>
          <rPr>
            <sz val="8"/>
            <color indexed="81"/>
            <rFont val="Tahoma"/>
            <family val="2"/>
          </rPr>
          <t>SUMME(D31:H31)</t>
        </r>
      </text>
    </comment>
    <comment ref="C32" authorId="0" shapeId="0" xr:uid="{00000000-0006-0000-0C00-00000A000000}">
      <text>
        <r>
          <rPr>
            <sz val="8"/>
            <color indexed="81"/>
            <rFont val="Tahoma"/>
            <family val="2"/>
          </rPr>
          <t>=Passiven!C10</t>
        </r>
      </text>
    </comment>
    <comment ref="C34" authorId="0" shapeId="0" xr:uid="{00000000-0006-0000-0C00-00000B000000}">
      <text>
        <r>
          <rPr>
            <sz val="8"/>
            <color indexed="81"/>
            <rFont val="Tahoma"/>
            <family val="2"/>
          </rPr>
          <t>SUMME(D34:H34)</t>
        </r>
      </text>
    </comment>
    <comment ref="C35" authorId="0" shapeId="0" xr:uid="{00000000-0006-0000-0C00-00000C000000}">
      <text>
        <r>
          <rPr>
            <sz val="8"/>
            <color indexed="81"/>
            <rFont val="Tahoma"/>
            <family val="2"/>
          </rPr>
          <t>=Passiven!C11</t>
        </r>
      </text>
    </comment>
    <comment ref="C37" authorId="0" shapeId="0" xr:uid="{00000000-0006-0000-0C00-00000D000000}">
      <text>
        <r>
          <rPr>
            <sz val="8"/>
            <color indexed="81"/>
            <rFont val="Tahoma"/>
            <family val="2"/>
          </rPr>
          <t>SUMME(D37:H37)</t>
        </r>
      </text>
    </comment>
    <comment ref="C38" authorId="0" shapeId="0" xr:uid="{00000000-0006-0000-0C00-00000E000000}">
      <text>
        <r>
          <rPr>
            <sz val="8"/>
            <color indexed="81"/>
            <rFont val="Tahoma"/>
            <family val="2"/>
          </rPr>
          <t>SUMME(D38:H38)</t>
        </r>
      </text>
    </comment>
    <comment ref="C40" authorId="0" shapeId="0" xr:uid="{00000000-0006-0000-0C00-00000F000000}">
      <text>
        <r>
          <rPr>
            <sz val="8"/>
            <color indexed="81"/>
            <rFont val="Tahoma"/>
            <family val="2"/>
          </rPr>
          <t>SUMME(D40:H40)</t>
        </r>
      </text>
    </comment>
    <comment ref="C41" authorId="0" shapeId="0" xr:uid="{00000000-0006-0000-0C00-000010000000}">
      <text>
        <r>
          <rPr>
            <sz val="8"/>
            <color indexed="81"/>
            <rFont val="Tahoma"/>
            <family val="2"/>
          </rPr>
          <t>SUMME(D41:H41)</t>
        </r>
      </text>
    </comment>
  </commentList>
</comments>
</file>

<file path=xl/sharedStrings.xml><?xml version="1.0" encoding="utf-8"?>
<sst xmlns="http://schemas.openxmlformats.org/spreadsheetml/2006/main" count="2090" uniqueCount="697">
  <si>
    <t>Total</t>
  </si>
  <si>
    <t>bis</t>
  </si>
  <si>
    <t>5'001-</t>
  </si>
  <si>
    <t>10'001-</t>
  </si>
  <si>
    <t>über</t>
  </si>
  <si>
    <t>5'000 CHF</t>
  </si>
  <si>
    <t>10'000 CHF</t>
  </si>
  <si>
    <t>50'000 CHF</t>
  </si>
  <si>
    <t>Unbebaute</t>
  </si>
  <si>
    <t>Grund-</t>
  </si>
  <si>
    <t>stücke</t>
  </si>
  <si>
    <t>Bestand der Hypothekaranlagen per 1.1.</t>
  </si>
  <si>
    <t>Neuanlagen und Zinsbelastungen</t>
  </si>
  <si>
    <t>Rückzahlungen</t>
  </si>
  <si>
    <t>Bestand der Hypothekaranlagen per 31.12.</t>
  </si>
  <si>
    <t>Bestand der Baukredite per 1.1.</t>
  </si>
  <si>
    <t>Umwandlung in Hypothekaranlagen</t>
  </si>
  <si>
    <t>Bestand der Baukredite per 31.12.</t>
  </si>
  <si>
    <t>Einschliesslich Zinsbelastung</t>
  </si>
  <si>
    <t>Gewinnvortrag aus Vorjahr</t>
  </si>
  <si>
    <t>Vortrag auf neue Rechnung</t>
  </si>
  <si>
    <t>Ausgeschüttete Dividenden bzw. Verzinsung des Dotationskapitals und Gewinnablieferung an den Staat</t>
  </si>
  <si>
    <t>ab 1.1.</t>
  </si>
  <si>
    <t>ab 1.4.</t>
  </si>
  <si>
    <t>ab 1.7.</t>
  </si>
  <si>
    <t>ab 1.10.</t>
  </si>
  <si>
    <r>
      <t>Blankokredite</t>
    </r>
    <r>
      <rPr>
        <i/>
        <vertAlign val="superscript"/>
        <sz val="10"/>
        <rFont val="Arial"/>
        <family val="2"/>
      </rPr>
      <t>2/4</t>
    </r>
  </si>
  <si>
    <t>Lombardkredite</t>
  </si>
  <si>
    <r>
      <t>Baukredite</t>
    </r>
    <r>
      <rPr>
        <i/>
        <vertAlign val="superscript"/>
        <sz val="10"/>
        <rFont val="Arial"/>
        <family val="2"/>
      </rPr>
      <t>3/5</t>
    </r>
  </si>
  <si>
    <t>Hypothekarkredit - Einfamilienhaus 1. Hypothek</t>
  </si>
  <si>
    <t>Hypothekarkredit - Einfamilienhaus 2. Hypothek</t>
  </si>
  <si>
    <t>Hypothekarkredit - Landwirtschaftliche Bauten</t>
  </si>
  <si>
    <t>Hypothekarkredit - Gewerbl. und industrielle Bauten</t>
  </si>
  <si>
    <r>
      <t>übrige gedeckte Kredite</t>
    </r>
    <r>
      <rPr>
        <i/>
        <vertAlign val="superscript"/>
        <sz val="10"/>
        <rFont val="Arial"/>
        <family val="2"/>
      </rPr>
      <t>4</t>
    </r>
  </si>
  <si>
    <t>Kredite an öffentl. rechtl. Körperschaften</t>
  </si>
  <si>
    <t>Nicht-gewogener Durchschnitt</t>
  </si>
  <si>
    <t>Einschliesslich der Kommissionen (umgerechnet auf % p.a.)</t>
  </si>
  <si>
    <t>Für neue Darlehen auf Einfamilienhäuser mit erster Hypothek</t>
  </si>
  <si>
    <t>Teils Kontokorr. - Basis</t>
  </si>
  <si>
    <t>Teils inkl. 1/4 % Kreditkommission pro Quartal</t>
  </si>
  <si>
    <t xml:space="preserve">Jugendsparkonti </t>
  </si>
  <si>
    <t xml:space="preserve">Sparkonti </t>
  </si>
  <si>
    <t>Aktiven in Tausend CHF</t>
  </si>
  <si>
    <t>Flüssige Mittel</t>
  </si>
  <si>
    <t>Schuldtitel öffentlicher Stellen und Wechsel, die zur Refinanzierung bei Zentralnotenbanken zugelassen sind</t>
  </si>
  <si>
    <t>- Schuldtitel öffentlicher Stellen und ähnliche Wertpapiere</t>
  </si>
  <si>
    <t>- Wechsel</t>
  </si>
  <si>
    <t>Forderungen gegenüber Banken</t>
  </si>
  <si>
    <t>- täglich fällig</t>
  </si>
  <si>
    <t>- sonstige Forderungen</t>
  </si>
  <si>
    <t>Forderungen gegenüber Kunden</t>
  </si>
  <si>
    <t>davon Hypothekarforderungen</t>
  </si>
  <si>
    <t>Schuldverschreibungen und andere festverzinsliche Wertpapiere</t>
  </si>
  <si>
    <t xml:space="preserve">  davon eigene Schuldverschreibungen</t>
  </si>
  <si>
    <t>Aktien und andere nicht festverzinsliche Wertpapiere</t>
  </si>
  <si>
    <t>Beteiligungen</t>
  </si>
  <si>
    <t>Immaterielle Anlagewerte</t>
  </si>
  <si>
    <t>Sachanlagen</t>
  </si>
  <si>
    <t>Ausstehende Einlagen auf das gezeichnete Kapital</t>
  </si>
  <si>
    <t>Eigene Aktien oder Anteile</t>
  </si>
  <si>
    <t>Sonstige Vermögensgegenstände</t>
  </si>
  <si>
    <t>Rechnungsabgrenzungsposten</t>
  </si>
  <si>
    <t>Total Aktiven</t>
  </si>
  <si>
    <t>Total nachrangige Forderungen</t>
  </si>
  <si>
    <t>Passiven in Tausend CHF</t>
  </si>
  <si>
    <t>Verbindlichkeiten gegenüber Banken</t>
  </si>
  <si>
    <t>- mit vereinbarter Laufzeit oder Kündigungsfrist</t>
  </si>
  <si>
    <t>Verbindlichkeiten gegenüber Kunden</t>
  </si>
  <si>
    <t>Verbriefte Verbindlichkeiten</t>
  </si>
  <si>
    <t>davon Kassenobligationen</t>
  </si>
  <si>
    <t>Sonstige Verbindlichkeiten</t>
  </si>
  <si>
    <t>Rückstellungen</t>
  </si>
  <si>
    <t>Rückstellungen für allgemeine Bankrisiken</t>
  </si>
  <si>
    <t>Gezeichnetes Kapital</t>
  </si>
  <si>
    <t>Kapitalreserven</t>
  </si>
  <si>
    <t>Gewinnreserven</t>
  </si>
  <si>
    <t>- Gesetzliche Reserven</t>
  </si>
  <si>
    <t>- Reserve für eigene Aktien oder Anteile</t>
  </si>
  <si>
    <t>Total Passiven</t>
  </si>
  <si>
    <t>Eventualverbindlichkeiten</t>
  </si>
  <si>
    <t>Kreditrisiken</t>
  </si>
  <si>
    <t>Treuhandgeschäfte</t>
  </si>
  <si>
    <t>in Tausend CHF</t>
  </si>
  <si>
    <t>Erfolg aus dem Zinsengeschäft</t>
  </si>
  <si>
    <t>Zinsertrag</t>
  </si>
  <si>
    <t>davon aus Handelsgeschäften</t>
  </si>
  <si>
    <t>Zinsaufwand</t>
  </si>
  <si>
    <t>Laufende Erträge aus Wertpapieren</t>
  </si>
  <si>
    <t>- Aktien und andere nicht festverzinsliche Wertpapiere</t>
  </si>
  <si>
    <t xml:space="preserve">  davon aus Handelsgeschäften</t>
  </si>
  <si>
    <t>- Beteiligungen</t>
  </si>
  <si>
    <t>- Anteile an verbundenen Unternehmen</t>
  </si>
  <si>
    <t>Erfolg aus dem Kommissions- und Dienstleistungsgeschäft</t>
  </si>
  <si>
    <t>- Kommissionsertrag Kreditgeschäft</t>
  </si>
  <si>
    <t>- Kommissionsertrag Wertpapier- und Anlagegeschäft</t>
  </si>
  <si>
    <t>- Kommissionsertrag übriges Dienstleistungsgeschäft</t>
  </si>
  <si>
    <t>Erfolg aus Finanzgeschäften</t>
  </si>
  <si>
    <t>Übriger ordentlicher Ertrag</t>
  </si>
  <si>
    <t>Geschäftsaufwand</t>
  </si>
  <si>
    <t>- Personalaufwand</t>
  </si>
  <si>
    <t>- Sachaufwand</t>
  </si>
  <si>
    <t>Bruttogewinn</t>
  </si>
  <si>
    <t>Abschreibungen auf immaterielle Anlagewerte und Sachanlagen</t>
  </si>
  <si>
    <t>Anderer ordentlicher Aufwand</t>
  </si>
  <si>
    <t>Wertberichtigungen auf Forderungen und Zuführungen zu Rückstellungen für Eventualverbindlichkeiten und Kreditrisiken</t>
  </si>
  <si>
    <t>Erträge aus der Auflösung von Wertberichtigungen auf Forderungen und aus der Auflösung von Rückstellungen für Eventualverbindlichkeiten und Kreditrisiken</t>
  </si>
  <si>
    <t>Erträge aus Zuschreibungen zu Beteiligungen, Anteilen an verbundenen Unternehmen und wie Anlagevermögen behandelten Wertpapieren</t>
  </si>
  <si>
    <t>Ergebnis der normalen Geschäftstätigkeit</t>
  </si>
  <si>
    <t>Ausserordentlicher Ertrag</t>
  </si>
  <si>
    <t>Ausserordentlicher Aufwand</t>
  </si>
  <si>
    <t>Ertragssteuern</t>
  </si>
  <si>
    <t>Sonstige Steuern, soweit nicht unter obigen Posten enthalten</t>
  </si>
  <si>
    <t>Telefonnummer:</t>
  </si>
  <si>
    <t>Datum:</t>
  </si>
  <si>
    <t xml:space="preserve">Name der Bank: </t>
  </si>
  <si>
    <t>Sachbearbeitung:</t>
  </si>
  <si>
    <t>- Anderer ordentlicher Ertrag</t>
  </si>
  <si>
    <t>Abschreibungen auf Beteiligungen, Anteile an verbundenen Unternehmen und wie Anlagevermögen behandelte Wertpapiere</t>
  </si>
  <si>
    <t>Anteile an verbundenen Unternehmen</t>
  </si>
  <si>
    <t>Derivative Finanzinstrumente (Kontraktvolumen)</t>
  </si>
  <si>
    <t xml:space="preserve">Wichtige Daten für die Volkswirtschaftliche Gesamtrechnung Liechtensteins </t>
  </si>
  <si>
    <t>davon</t>
  </si>
  <si>
    <t>Liechtenstein</t>
  </si>
  <si>
    <t xml:space="preserve"> davon Frankenwährungsgebiet</t>
  </si>
  <si>
    <t xml:space="preserve">    davon Hypothekarforderungen</t>
  </si>
  <si>
    <t xml:space="preserve">    davon Spareinlagen</t>
  </si>
  <si>
    <t xml:space="preserve">  davon Kassenobligationen</t>
  </si>
  <si>
    <t>- Liegenschaftenerfolg</t>
  </si>
  <si>
    <t>Amt für Statistik</t>
  </si>
  <si>
    <t>Zinsertrag aus Forderungen gegenüber Banken</t>
  </si>
  <si>
    <t>Zinsertrag aus Forderungen gegenüber Kunden</t>
  </si>
  <si>
    <t xml:space="preserve">    davon aus Hypothekarforderungen</t>
  </si>
  <si>
    <t>Zinsertrag aus Schuldverschreibungen und anderen festverzinslichen Wertpapieren</t>
  </si>
  <si>
    <t>Zinsaufwand auf Verbindlichkeiten gegenüber Banken</t>
  </si>
  <si>
    <t>Zinsaufwand auf Verbindlichkeiten gegenüber Kunden</t>
  </si>
  <si>
    <t xml:space="preserve">    davon auf Spareinlagen</t>
  </si>
  <si>
    <t>Zinsaufwand auf Verbriefte Verbindlichkeiten</t>
  </si>
  <si>
    <t xml:space="preserve">  davon auf Kassenobligationen</t>
  </si>
  <si>
    <t>Zinsaufwand auf sonstige Verbindlichkeiten</t>
  </si>
  <si>
    <t>E-Mail:</t>
  </si>
  <si>
    <t>- Geldmarktpapiere</t>
  </si>
  <si>
    <t>-- von öffentlichen Emittenten</t>
  </si>
  <si>
    <t>-- von anderen Emittenten</t>
  </si>
  <si>
    <t xml:space="preserve">  davon eigene Geldmarktpapiere</t>
  </si>
  <si>
    <t>- Schuldverschreibungen</t>
  </si>
  <si>
    <t>davon eingefordert</t>
  </si>
  <si>
    <t xml:space="preserve"> davon 
Liechtenstein</t>
  </si>
  <si>
    <t>- Spareinlagen</t>
  </si>
  <si>
    <t>- sonstige Verbindlichkeiten</t>
  </si>
  <si>
    <t>-- täglich fällig</t>
  </si>
  <si>
    <t>-- mit vereinbarter Laufzeit oder Kündigungsfrist</t>
  </si>
  <si>
    <t>- sonstige verbriefte Verbindlichkeiten</t>
  </si>
  <si>
    <t>- Rückstellungen für Pensionen und ähnliche Verpflichtungen</t>
  </si>
  <si>
    <t>- Steuerrückstellungen</t>
  </si>
  <si>
    <t>- sonstige Rückstellungen</t>
  </si>
  <si>
    <t>- statutarische Reserven</t>
  </si>
  <si>
    <t>- sonstige Reserven</t>
  </si>
  <si>
    <t>per 31.12., Art. 24b Bankenverordnung</t>
  </si>
  <si>
    <t>- aus festverzinslichen Wertpapieren</t>
  </si>
  <si>
    <t>- aus Handelsgeschäften</t>
  </si>
  <si>
    <t>- aus Forderungen gegenüber Kunden</t>
  </si>
  <si>
    <t>- übriger Zinsertrag</t>
  </si>
  <si>
    <t>- aus Forderungen gegenüber Banken</t>
  </si>
  <si>
    <t>- auf Verbindlichkeiten gegenüber Banken</t>
  </si>
  <si>
    <t>- auf Spareinlagen</t>
  </si>
  <si>
    <t>- auf sonstigen Verbindlichkeiten gegenüber Kunden</t>
  </si>
  <si>
    <t>- auf Kassenobligationen</t>
  </si>
  <si>
    <t>- übriger Zinsaufwand</t>
  </si>
  <si>
    <t>- Kommissionsaufwand</t>
  </si>
  <si>
    <t>-- davon Löhne und Gehälter</t>
  </si>
  <si>
    <t>-- davon soziale Abgaben und Aufwendungen für Altersversorgung und Unterstützung</t>
  </si>
  <si>
    <t>davon für Altersversorgung</t>
  </si>
  <si>
    <t>Ausserordentliches Ergebnis</t>
  </si>
  <si>
    <t>Bilanzgewinn/ Bilanzverlust</t>
  </si>
  <si>
    <t>Jahresgewinn/ Jahresverlust</t>
  </si>
  <si>
    <t>- Zuweisung/ Entnahme an die/ aus den gesetzlichen Reserven</t>
  </si>
  <si>
    <t>- Zuweisung/ Entnahme an die/ aus den statutarischen Reserven</t>
  </si>
  <si>
    <t>- Zuweisung/ Entnahme an die/ aus den sonstigen Reserven</t>
  </si>
  <si>
    <t>- Andere Gewinnverwendungen/ anderer Verlustausgleich</t>
  </si>
  <si>
    <t>Sparkonti</t>
  </si>
  <si>
    <t>Anzahl Konti</t>
  </si>
  <si>
    <t>Einlageklasse</t>
  </si>
  <si>
    <t>per 31.12.</t>
  </si>
  <si>
    <t>vom 1.1. bis 31.12.</t>
  </si>
  <si>
    <t>Art. 24c Bankenverordnung</t>
  </si>
  <si>
    <t>Baukategorie</t>
  </si>
  <si>
    <t>&gt;&gt; Die zusätzlichen Angaben für natürliche Personen (gelb markiert) werden nur für die interne Auswertung verwendet. Sie werden nicht publiziert.</t>
  </si>
  <si>
    <t>Erfolgsrechnung - Einzelbasis</t>
  </si>
  <si>
    <t>Geplante Verwendung des Bilanzgewinnes - Einzelbasis</t>
  </si>
  <si>
    <t>Merkmal</t>
  </si>
  <si>
    <t>in Tsd. CHF</t>
  </si>
  <si>
    <t>in %</t>
  </si>
  <si>
    <t>Bilanzsumme</t>
  </si>
  <si>
    <t>Eigenkapital</t>
  </si>
  <si>
    <t>Daten für die Berechnung von konsolidierten Indikatoren</t>
  </si>
  <si>
    <t>Daten für die Berechnung von konsolidierten Indikatoren (Vorjahreswerte)</t>
  </si>
  <si>
    <t>Daten für die Berechnung von Indikatoren - Einzelbasis</t>
  </si>
  <si>
    <t>Daten für die Berechnung von Indikatoren (Vorjahreswerte) - Einzelbasis</t>
  </si>
  <si>
    <t>vom 1.1. bis 31.12., in Anlehnung an Art. 24c Bankenverordnung</t>
  </si>
  <si>
    <t>davon Frankenwährungsgebiet</t>
  </si>
  <si>
    <t>davon 
Liechtenstein</t>
  </si>
  <si>
    <t>Andere Konti</t>
  </si>
  <si>
    <t>Staat</t>
  </si>
  <si>
    <t>Inländer (Liechtenstein)</t>
  </si>
  <si>
    <t>Einlagen in Tsd. CHF</t>
  </si>
  <si>
    <t>50'001-</t>
  </si>
  <si>
    <t>100'000 CHF</t>
  </si>
  <si>
    <t>Nicht-finanzielle Kapital-gesell-schaften</t>
  </si>
  <si>
    <t>Private Haushalte</t>
  </si>
  <si>
    <t>Private Organi-sationen ohne Erwerbs-zweck</t>
  </si>
  <si>
    <t>Übrige 
Welt</t>
  </si>
  <si>
    <t>Aktiven</t>
  </si>
  <si>
    <t>Forderungen gegenüber Kunden und Hypothekarforderungen nach Deckungsart</t>
  </si>
  <si>
    <t>davon Kommerzkredite</t>
  </si>
  <si>
    <t>Hypothekarforderungen</t>
  </si>
  <si>
    <t>davon Wohnliegenschaften</t>
  </si>
  <si>
    <t>davon Büro- und Geschäftshäuser</t>
  </si>
  <si>
    <t>davon Gewerbe und Industrie</t>
  </si>
  <si>
    <t>Lombard</t>
  </si>
  <si>
    <t>Deckungsart</t>
  </si>
  <si>
    <t>Deckung</t>
  </si>
  <si>
    <t>Andere</t>
  </si>
  <si>
    <t>Ohne</t>
  </si>
  <si>
    <t>(ohne Hypothekarforderungen)</t>
  </si>
  <si>
    <t>Gefährdete Forderungen Bruttoschuldbetrag (Bankenverordnung Anhang Tabelle B)</t>
  </si>
  <si>
    <t>Durchschnittlicher Beleihungssatz auf Wohnliegenschaften (Bankenverordnung Anhang 4.5 Glossar)</t>
  </si>
  <si>
    <t>Anteil der Neuhypotheken für Wohnliegenschaften mit einem Beleihungssatz höher als 80%</t>
  </si>
  <si>
    <t>Kredite an kommerzielle Immobilienfirmen</t>
  </si>
  <si>
    <t>Gefährdete Forderungen Einzelwertberichtigungen (Bankenverordnung Anhang Tabelle B)</t>
  </si>
  <si>
    <t>ja/nein</t>
  </si>
  <si>
    <t>Anzahl</t>
  </si>
  <si>
    <t>Personen im Verwaltungsrat</t>
  </si>
  <si>
    <t>davon weiblich</t>
  </si>
  <si>
    <t>Personen in der Geschäftsleitung</t>
  </si>
  <si>
    <t>Kunden, die Online-Banking nutzen</t>
  </si>
  <si>
    <t>Kunden insgesamt</t>
  </si>
  <si>
    <t>Mitarbeitende mit Vorgesetztenfunktion</t>
  </si>
  <si>
    <t>Mitarbeitende ohne Vorgesetztenfunktion</t>
  </si>
  <si>
    <t>Derivative Vermögenswerte</t>
  </si>
  <si>
    <t>Derivative Verbindlichkeiten</t>
  </si>
  <si>
    <t>Erträge aus dem Kommissions- und Dienstleistungsgeschäft</t>
  </si>
  <si>
    <t>Aufwand aus dem Kommissions- und Dienstleistungsgeschäft</t>
  </si>
  <si>
    <t>Fremdkapital</t>
  </si>
  <si>
    <t>Nachrangige Verbindlichkeiten</t>
  </si>
  <si>
    <t>Gewinnverwendung/ Auszugleichender Verlust</t>
  </si>
  <si>
    <t>Geldmarktkonti: Call- und Festgeldanlagen.</t>
  </si>
  <si>
    <t>natürliche</t>
  </si>
  <si>
    <t>Kassenobligationen 2 - 4 Jahre</t>
  </si>
  <si>
    <t>Kassenobligationen 5 - 7 Jahre</t>
  </si>
  <si>
    <t>Kassenobligationen 7 - 10 Jahre</t>
  </si>
  <si>
    <t>Privatkonti</t>
  </si>
  <si>
    <t>CHF-Kontokorrentkonti</t>
  </si>
  <si>
    <t>Kredite an Immobilienfirmen für gewerbliche Renditeliegenschaften</t>
  </si>
  <si>
    <t>Verbindlichkeiten gegenüber Kunden, natürliche Personen</t>
  </si>
  <si>
    <t>Verbindlichkeiten gegenüber Kunden, juristische Personen</t>
  </si>
  <si>
    <t>Emitierte Geldmarktpapiere (Passiven)</t>
  </si>
  <si>
    <t>Forderungen gegenüber Kunden im Sektor nichtfinanzielle Kapitalgesellschaften (Liechtenstein inkl. Übrige Welt)</t>
  </si>
  <si>
    <t>Forderungen gegenüber Kunden im Sektor private Haushalte (Liechtenstein inkl. Übrige Welt)</t>
  </si>
  <si>
    <t>Anzahl inländische (LI) Kreditnehmer im Sektor nichtfinanzielle Kapitalgesellschaften</t>
  </si>
  <si>
    <t>Anzahl inländische (LI) Kreditnehmer im Sektor private Haushalte</t>
  </si>
  <si>
    <t>Anzahl inländische (LI) Kreditkonti im Sektor nichtfinanzielle Kapitalgesellschaften</t>
  </si>
  <si>
    <t>Anzahl inländische (LI) Kreditkonti im Sektor private Haushalte</t>
  </si>
  <si>
    <t>ja</t>
  </si>
  <si>
    <t>nein</t>
  </si>
  <si>
    <t>Liechten-stein</t>
  </si>
  <si>
    <t>Franken-währungs-gebiet</t>
  </si>
  <si>
    <t>Einheit</t>
  </si>
  <si>
    <t>davon 
Forderungen 
gegenüber 
Kunden</t>
  </si>
  <si>
    <t>Aktiven in Fremdwährung (ohne CHF bzw. Edelmetalle)</t>
  </si>
  <si>
    <t>Verbindlichkeiten in Fremdwährung (ohne CHF bzw. Edelmetalle)</t>
  </si>
  <si>
    <t>Wohn-</t>
  </si>
  <si>
    <t>liegen-</t>
  </si>
  <si>
    <t>schaften</t>
  </si>
  <si>
    <t>Büro- und</t>
  </si>
  <si>
    <t>Geschäfts-</t>
  </si>
  <si>
    <t>häuser</t>
  </si>
  <si>
    <t>Gewerbe</t>
  </si>
  <si>
    <t>und</t>
  </si>
  <si>
    <t>Industrie</t>
  </si>
  <si>
    <t>Landwirt-</t>
  </si>
  <si>
    <t>schaft</t>
  </si>
  <si>
    <t>davon Landwirtschaft</t>
  </si>
  <si>
    <t>davon unbebaute Grundstücke</t>
  </si>
  <si>
    <t>Anzahl inländische (LI) Einleger im Sektor private Haushalte (Verbindlichkeiten gegenüber Kunden)</t>
  </si>
  <si>
    <t>Anzahl inländische (LI) Einleger im Sektor nichtfinanzielle Kapitalgesellschaften (Verbindlichkeiten gegenüber Kunden)</t>
  </si>
  <si>
    <t>Passiven</t>
  </si>
  <si>
    <r>
      <t>in % p.a.</t>
    </r>
    <r>
      <rPr>
        <b/>
        <i/>
        <vertAlign val="superscript"/>
        <sz val="10"/>
        <rFont val="Arial"/>
        <family val="2"/>
      </rPr>
      <t>1</t>
    </r>
  </si>
  <si>
    <r>
      <t>Festgeldanlagen - 3 Monate</t>
    </r>
    <r>
      <rPr>
        <i/>
        <vertAlign val="superscript"/>
        <sz val="10"/>
        <rFont val="Arial"/>
        <family val="2"/>
      </rPr>
      <t>6</t>
    </r>
  </si>
  <si>
    <r>
      <t>Festgeldanlagen - 6 Monate</t>
    </r>
    <r>
      <rPr>
        <i/>
        <vertAlign val="superscript"/>
        <sz val="10"/>
        <rFont val="Arial"/>
        <family val="2"/>
      </rPr>
      <t>6</t>
    </r>
  </si>
  <si>
    <r>
      <t>Festgeldanlagen - 12 Monate</t>
    </r>
    <r>
      <rPr>
        <i/>
        <vertAlign val="superscript"/>
        <sz val="10"/>
        <rFont val="Arial"/>
        <family val="2"/>
      </rPr>
      <t>6</t>
    </r>
  </si>
  <si>
    <t>davon 
Verbindlich-keiten
gegenüber 
Kunden</t>
  </si>
  <si>
    <t>Verbindlichkeiten gegenüber Kunden nach Anzahl Konti, Einlage und Einlageklasse - Einzelbasis</t>
  </si>
  <si>
    <t>Domizil: Festlegung des Domizils gemäss Bankenverordnung Anhang 3 VI. 82. 2) bzw. 83. 2). Die Aufgliederung hat nach dem Domizil des Kunden zu erfolgen. Bei Hypothekarforderungen ist jedoch das Domizil des Objektes massgebend. Zum Frankenwährungsgebiet zählen Liechtenstein und die Schweiz.</t>
  </si>
  <si>
    <r>
      <t>Bilanz (Passiven) nach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</si>
  <si>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Ausserbilanzgeschäfte nach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</si>
  <si>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Bilanz und Kundenpositionen nach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</si>
  <si>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Baukategorie</t>
    </r>
    <r>
      <rPr>
        <i/>
        <vertAlign val="superscript"/>
        <sz val="9"/>
        <rFont val="Arial"/>
        <family val="2"/>
      </rPr>
      <t>2</t>
    </r>
  </si>
  <si>
    <r>
      <t>Baukatekorie</t>
    </r>
    <r>
      <rPr>
        <i/>
        <vertAlign val="superscript"/>
        <sz val="9"/>
        <rFont val="Arial"/>
        <family val="2"/>
      </rPr>
      <t>2</t>
    </r>
  </si>
  <si>
    <r>
      <t>Hypothekaranlagen in Liechtenstein und der Schweiz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Baukategorie - Einzelbasis</t>
    </r>
  </si>
  <si>
    <r>
      <t>Hypothekaranlagen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Baukategorie - Einzelbasis</t>
    </r>
  </si>
  <si>
    <r>
      <t>Gewährung von Baukrediten</t>
    </r>
    <r>
      <rPr>
        <i/>
        <vertAlign val="superscript"/>
        <sz val="10"/>
        <rFont val="Arial"/>
        <family val="2"/>
      </rPr>
      <t>2</t>
    </r>
  </si>
  <si>
    <r>
      <t>Baukredite in Liechtenstein und der Schweiz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Baukategorie - Einzelbasis</t>
    </r>
  </si>
  <si>
    <r>
      <t>Baukredite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Baukategorie - Einzelbasis</t>
    </r>
  </si>
  <si>
    <r>
      <t>Geldmarktkonti</t>
    </r>
    <r>
      <rPr>
        <i/>
        <vertAlign val="superscript"/>
        <sz val="10"/>
        <rFont val="Arial"/>
        <family val="2"/>
      </rPr>
      <t>2</t>
    </r>
  </si>
  <si>
    <r>
      <t>Verbindlichkeiten gegenüber Kunden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Anzahl Konti, Einlage und Einlageklasse - Einzelbasis</t>
    </r>
  </si>
  <si>
    <r>
      <t>Zinsertrag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</si>
  <si>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Zinsaufwand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</si>
  <si>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t>Natürliche Personen in Liechtenstein: Natürliche Personen mit zivilrechtlichem Wohnsitz in Liechtenstein.</t>
  </si>
  <si>
    <r>
      <t>Guthaben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</si>
  <si>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Verbindlichkeiten in Liechtenstein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</si>
  <si>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Liechtenstein</t>
    </r>
    <r>
      <rPr>
        <i/>
        <vertAlign val="superscript"/>
        <sz val="10"/>
        <rFont val="Arial"/>
        <family val="2"/>
      </rPr>
      <t>2</t>
    </r>
  </si>
  <si>
    <t>Personen in</t>
  </si>
  <si>
    <r>
      <t>Bilanz (Aktiven) nach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- Einzelbasis</t>
    </r>
  </si>
  <si>
    <r>
      <t>- Ausschüttungen</t>
    </r>
    <r>
      <rPr>
        <i/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auf dem Gesellschaftskapital</t>
    </r>
  </si>
  <si>
    <t>Alterssparkonti</t>
  </si>
  <si>
    <t>per 31.12. bzw. bei Aufwand und Ertrag 1.1. bis 31.12.</t>
  </si>
  <si>
    <t>- begebene Schuldverschreibungen</t>
  </si>
  <si>
    <t>Gewinnvortrag/ Verlustvortrag</t>
  </si>
  <si>
    <t>Zuführungen zu den Rückstellungen für allgemeine Bankrisiken/ Ertrag aus der Auflösung von Rückstellungen für allgemeine Bankrisiken</t>
  </si>
  <si>
    <t>- Unwiderrufliche Zusagen</t>
  </si>
  <si>
    <t>- Einzahlungs- und Nachschussverpflichtungen</t>
  </si>
  <si>
    <t>Hypothe-</t>
  </si>
  <si>
    <t>karische</t>
  </si>
  <si>
    <t>Einschliesslich hypothekarisch gedeckte Darlehen und hypothekarisch gedeckte Feste Vorschüsse</t>
  </si>
  <si>
    <t>Bietet Ihre Bank Online-Banking an?</t>
  </si>
  <si>
    <t>Bietet Ihre Bank Mobile-Banking (mit App) an?</t>
  </si>
  <si>
    <t>Kunden, die Mobile-Banking (mit App) nutzen</t>
  </si>
  <si>
    <t>Gestundete Forderungen (Brutto)</t>
  </si>
  <si>
    <t>Sitz</t>
  </si>
  <si>
    <t>Währung</t>
  </si>
  <si>
    <t>Grundkapital</t>
  </si>
  <si>
    <t>Konsolidierungskreis</t>
  </si>
  <si>
    <t>Beteiligung</t>
  </si>
  <si>
    <t>Einzelbasis</t>
  </si>
  <si>
    <t>Ort</t>
  </si>
  <si>
    <t>Nichtfinanzielle Kapitalgesellschaften</t>
  </si>
  <si>
    <t>Alle gebietsansässigen juristischen Personen mit Ausnahme der juristischen Personen der Finanz- und Versicherungsdienstleistungen. Einschliesslich der Selbständigen in den Bereichen Rechts­ und Steuerberatung sowie Wirtschaftsprüfung.</t>
  </si>
  <si>
    <t>Finanzielle Kapitalgesellschaften</t>
  </si>
  <si>
    <t>Alle gebietsansässigen juristischen Personen der Finanz- und Versicherungsdienstleistungen.</t>
  </si>
  <si>
    <t>Private Haushalte in ihrer Funktion als Arbeitnehmer, als Selbständige, als Eigentümer von Vermögenswerten und als Arbeitgeber von Hausangestellten. Ohne die Selbständigen in den Bereichen Rechts- und Steuerberatung sowie Wirtschaftsprüfung.</t>
  </si>
  <si>
    <t>Private Organisationen ohne Erwerbszweck</t>
  </si>
  <si>
    <t>Kurzbeschreibung</t>
  </si>
  <si>
    <t>Sektor</t>
  </si>
  <si>
    <t>Finanzielle Kapital-gesell-schaften</t>
  </si>
  <si>
    <r>
      <t>Forderungen gegenüber Kunden nach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und Sektor</t>
    </r>
    <r>
      <rPr>
        <b/>
        <i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- Einzelbasis</t>
    </r>
  </si>
  <si>
    <t>Sektor:</t>
  </si>
  <si>
    <r>
      <t>Verbindlichkeiten gegenüber Kunden nach Anzahl Konti, Einlage, Domizil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und Sektor</t>
    </r>
    <r>
      <rPr>
        <b/>
        <i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- Einzelbasis</t>
    </r>
  </si>
  <si>
    <r>
      <t>Geldmarktkonti</t>
    </r>
    <r>
      <rPr>
        <i/>
        <vertAlign val="superscript"/>
        <sz val="10"/>
        <rFont val="Arial"/>
        <family val="2"/>
      </rPr>
      <t>3</t>
    </r>
  </si>
  <si>
    <t>Land, Gemeinden, Sozialversicherungen (AHV, IV, FAK, ALV) und nicht marktbestimmte öffentlich-rechtliche Organisationen (Liechtensteinische Musikschule, Liechtensteinisches Landesmuseum, Verkehrsbetrieb LIECHTENSTEINmobil, Universität Liechtenstein etc.).</t>
  </si>
  <si>
    <t>Dauer der Bearbeitung</t>
  </si>
  <si>
    <t>Kommentare und Bemerkungen</t>
  </si>
  <si>
    <t>Stunden</t>
  </si>
  <si>
    <t>Minuten</t>
  </si>
  <si>
    <t>Wir danken Ihnen herzlich für das Ausfüllen der Erhebung!</t>
  </si>
  <si>
    <t>per 31.12., in Anlehnung an Bankenverordnung Anhang Tabelle J</t>
  </si>
  <si>
    <t>per 31.12., in Anlehnung an Bankenverordnung Anhang Tabelle B</t>
  </si>
  <si>
    <t>Wieviel Zeit haben Sie für das Ausfüllen des Erhebungsformulars benötigt?</t>
  </si>
  <si>
    <t>Zweigstelle (Name Firma)</t>
  </si>
  <si>
    <t>Gesellschaft (Name Firma)</t>
  </si>
  <si>
    <r>
      <t>Tätigkeit</t>
    </r>
    <r>
      <rPr>
        <b/>
        <i/>
        <vertAlign val="superscript"/>
        <sz val="10"/>
        <rFont val="Arial"/>
        <family val="2"/>
      </rPr>
      <t>1</t>
    </r>
  </si>
  <si>
    <t>Domizil: Festlegung des Domizils gemäss Bankenverordnung Anhang 3 VI. 82. 2) bzw. 83. 2). Die Aufgliederung hat nach dem Domizil des Kunden zu erfolgen. Bei Hypothekarforderungen ist jedoch das Domizil des Objektes massgebend.</t>
  </si>
  <si>
    <r>
      <rPr>
        <i/>
        <vertAlign val="superscript"/>
        <sz val="10"/>
        <rFont val="Arial"/>
        <family val="2"/>
      </rPr>
      <t xml:space="preserve">1 </t>
    </r>
    <r>
      <rPr>
        <i/>
        <sz val="8"/>
        <rFont val="Arial"/>
        <family val="2"/>
      </rPr>
      <t xml:space="preserve">Tätigkeit: Beispielsweise Bank, Vermögensverwaltungs-, Fondsleitungs-, Investment-, Dienstleistungs-, Verwaltungsgesellschaft, 
</t>
    </r>
    <r>
      <rPr>
        <i/>
        <vertAlign val="superscript"/>
        <sz val="8"/>
        <color indexed="9"/>
        <rFont val="Arial"/>
        <family val="2"/>
      </rPr>
      <t>1</t>
    </r>
    <r>
      <rPr>
        <i/>
        <sz val="8"/>
        <color indexed="9"/>
        <rFont val="Arial"/>
        <family val="2"/>
      </rPr>
      <t xml:space="preserve"> Tätigkeit:</t>
    </r>
    <r>
      <rPr>
        <i/>
        <sz val="8"/>
        <rFont val="Arial"/>
        <family val="2"/>
      </rPr>
      <t>Vorsorgeeinrichtung etc.</t>
    </r>
  </si>
  <si>
    <t>Nicht marktbestimmte Organisationen ohne Erwerbszweck mit eigener Rechtspersönlichkeit (Familienhilfevereine, Historischer Verein des Fürstentums Liechtenstein, Kindertagesstätten, Theater am Kirchplatz, Stiftung für Heilpädagogische Hilfe etc.). Ihre Tätigkeit dient den privaten Haushalten.</t>
  </si>
  <si>
    <t>Sektor: siehe Fussnote Sektor im Tabellenblatt "Forder. ggü. Kunden".</t>
  </si>
  <si>
    <t>Bitte fügen Sie in der folgenden Tabelle weitere Zeilen ein, falls diese nicht ausreichen.</t>
  </si>
  <si>
    <t>ISO-Ländercode
(2-Steller)</t>
  </si>
  <si>
    <t>Landbezeichnung</t>
  </si>
  <si>
    <t>Beschäftige</t>
  </si>
  <si>
    <r>
      <t>Beschäftigte in Vollzeitäquivalenten (VZÄ)</t>
    </r>
    <r>
      <rPr>
        <i/>
        <vertAlign val="superscript"/>
        <sz val="10"/>
        <rFont val="Arial"/>
        <family val="2"/>
      </rPr>
      <t>2</t>
    </r>
  </si>
  <si>
    <t xml:space="preserve">Beschäftigte in Vollzeitäquivalenten (VZÄ): Die Vollzeitäquivalente (VZÄ) der Beschäftigten entsprechen der Zahl der auf Normalarbeitszeit umgerechneten Beschäftigungsverhältnisse. Zwei Beschäftigungsverhältnisse mit einem Umfang von 80% und 20% der Normalarbeitszeit ergeben ein Vollzeitäquivalent.
</t>
  </si>
  <si>
    <r>
      <t>Bankkundenkarten im Umlauf</t>
    </r>
    <r>
      <rPr>
        <i/>
        <vertAlign val="superscript"/>
        <sz val="10"/>
        <rFont val="Arial"/>
        <family val="2"/>
      </rPr>
      <t>1</t>
    </r>
  </si>
  <si>
    <t>Personalaufwand</t>
  </si>
  <si>
    <t>Sachaufwand</t>
  </si>
  <si>
    <t>Bankkundenkarten im Umlauf: Darunter werden Debitkarten ohne Kreditkarten verstanden.</t>
  </si>
  <si>
    <t>in VZÄ</t>
  </si>
  <si>
    <t>Operator</t>
  </si>
  <si>
    <t>Code</t>
  </si>
  <si>
    <t>Beschreibung</t>
  </si>
  <si>
    <t>Linke Seite</t>
  </si>
  <si>
    <t>Rechte Seite</t>
  </si>
  <si>
    <t>Resultat</t>
  </si>
  <si>
    <t>Wert</t>
  </si>
  <si>
    <t>Datenvalidierung</t>
  </si>
  <si>
    <t>Fehlerüberprüfung</t>
  </si>
  <si>
    <t>=</t>
  </si>
  <si>
    <t>Aktiven_Passiven_2</t>
  </si>
  <si>
    <t>LI</t>
  </si>
  <si>
    <t>CH</t>
  </si>
  <si>
    <t>.</t>
  </si>
  <si>
    <t>Tabelle</t>
  </si>
  <si>
    <t>Forder. ggü. Kunden</t>
  </si>
  <si>
    <t>Erfolgsrechnung</t>
  </si>
  <si>
    <t>Hypotheken</t>
  </si>
  <si>
    <t>Verbindl. ggü. Kunden</t>
  </si>
  <si>
    <t>Verbindl. ggü. Kunden_2</t>
  </si>
  <si>
    <t>Indikatoren</t>
  </si>
  <si>
    <t>Baukredite</t>
  </si>
  <si>
    <t>LI = Liechtenstein</t>
  </si>
  <si>
    <t>FWG = Frankenwährungsgebiet</t>
  </si>
  <si>
    <t>CH = Schweiz</t>
  </si>
  <si>
    <t>AKT</t>
  </si>
  <si>
    <t>PAS</t>
  </si>
  <si>
    <t>ER</t>
  </si>
  <si>
    <t>GEW</t>
  </si>
  <si>
    <t>HY</t>
  </si>
  <si>
    <t>HYF</t>
  </si>
  <si>
    <t>HYL</t>
  </si>
  <si>
    <t>BAF</t>
  </si>
  <si>
    <t>BAL</t>
  </si>
  <si>
    <t>VKS</t>
  </si>
  <si>
    <t>VKT</t>
  </si>
  <si>
    <t>VKL</t>
  </si>
  <si>
    <t>AP</t>
  </si>
  <si>
    <t>FKS</t>
  </si>
  <si>
    <t>IN</t>
  </si>
  <si>
    <t>C35</t>
  </si>
  <si>
    <t>E35</t>
  </si>
  <si>
    <t>D35</t>
  </si>
  <si>
    <t>C14</t>
  </si>
  <si>
    <t>E14</t>
  </si>
  <si>
    <t>D14</t>
  </si>
  <si>
    <t>C15</t>
  </si>
  <si>
    <t>D15</t>
  </si>
  <si>
    <t>E15</t>
  </si>
  <si>
    <t>C34</t>
  </si>
  <si>
    <t>C10</t>
  </si>
  <si>
    <t>E10</t>
  </si>
  <si>
    <t>D10</t>
  </si>
  <si>
    <t>C11</t>
  </si>
  <si>
    <t>E11</t>
  </si>
  <si>
    <t>C53</t>
  </si>
  <si>
    <t>C8</t>
  </si>
  <si>
    <t>C12</t>
  </si>
  <si>
    <t>C13</t>
  </si>
  <si>
    <t>C16</t>
  </si>
  <si>
    <t>C29</t>
  </si>
  <si>
    <t>C30</t>
  </si>
  <si>
    <t>C31</t>
  </si>
  <si>
    <t>C43</t>
  </si>
  <si>
    <t>C44</t>
  </si>
  <si>
    <t>C45</t>
  </si>
  <si>
    <t>C7</t>
  </si>
  <si>
    <t>C9</t>
  </si>
  <si>
    <t>C22</t>
  </si>
  <si>
    <t>C23</t>
  </si>
  <si>
    <t>C24</t>
  </si>
  <si>
    <t>C25</t>
  </si>
  <si>
    <t>Zelle (LINK)</t>
  </si>
  <si>
    <t>Tabelle/ Zelle/ Zellen (LINK)</t>
  </si>
  <si>
    <t>A1</t>
  </si>
  <si>
    <t>SUM(D11:G11)</t>
  </si>
  <si>
    <t>SUM(D6:I6)</t>
  </si>
  <si>
    <t>SUM(D6:H6)</t>
  </si>
  <si>
    <t>SUM(D31:H31)</t>
  </si>
  <si>
    <t>SUM(D45:H45)</t>
  </si>
  <si>
    <t>SUM(D8:I8)</t>
  </si>
  <si>
    <t>SUM(D8:H8)</t>
  </si>
  <si>
    <t>SUM(D32:H32)</t>
  </si>
  <si>
    <t>SUM(D9:H9)</t>
  </si>
  <si>
    <t>SUM(D14:D15)</t>
  </si>
  <si>
    <t>SUM(D11:I11)</t>
  </si>
  <si>
    <t>SUM(D35:H35)</t>
  </si>
  <si>
    <t>SUM(D12:H12)</t>
  </si>
  <si>
    <t>SUM(D8:G9)</t>
  </si>
  <si>
    <t>SUM(C12:C16)</t>
  </si>
  <si>
    <t>SUM(D10:G10)</t>
  </si>
  <si>
    <t>SUM(D12:G12)</t>
  </si>
  <si>
    <t>SUM(D13:G13)</t>
  </si>
  <si>
    <t>SUM(D14:G14)</t>
  </si>
  <si>
    <t>SUM(D15:G15)</t>
  </si>
  <si>
    <t>SUM(D16:G16)</t>
  </si>
  <si>
    <t>SUM(D29:H29)</t>
  </si>
  <si>
    <t>SUM(D30:H30)</t>
  </si>
  <si>
    <t>SUM(C28;C29;-C30)</t>
  </si>
  <si>
    <t>SUM(D43:H43)</t>
  </si>
  <si>
    <t>SUM(D44:H44)</t>
  </si>
  <si>
    <t>SUM(C42;C43;-C44)</t>
  </si>
  <si>
    <t>SUM(D8:G8)</t>
  </si>
  <si>
    <t>SUM(D9:G9)</t>
  </si>
  <si>
    <t>SUM(C7;C8;-C9;-C10)</t>
  </si>
  <si>
    <t>SUM(D22:G22)</t>
  </si>
  <si>
    <t>SUM(D23:G23)</t>
  </si>
  <si>
    <t>SUM(D24:G24)</t>
  </si>
  <si>
    <t>SUM(C21;C22;-C23;-C24)</t>
  </si>
  <si>
    <t>A24</t>
  </si>
  <si>
    <t>C37</t>
  </si>
  <si>
    <t>C40</t>
  </si>
  <si>
    <t>C17</t>
  </si>
  <si>
    <t>SUM(D7:H7)</t>
  </si>
  <si>
    <t>Total Aktiven (AKT) = Total Passiven (PAS)</t>
  </si>
  <si>
    <t>Total Aktiven (AKT) = Summe Aktiven (AP)</t>
  </si>
  <si>
    <t>Total Aktiven LI (AKT) = Aktiven LI (AP)</t>
  </si>
  <si>
    <t>Forderungen gegenüber Kunden (AKT) = Summe Forderungen gegenüber Kunden (AP)</t>
  </si>
  <si>
    <t>Forderungen gegenüber Kunden (AKT) = Summe Forderungen gegenüber Kunden Sektoren (FKS)</t>
  </si>
  <si>
    <t>Forderungen gegenüber Kunden LI (AKT) = Summe Forderungen gegenüber Kunden Inländer Sektor (FKS)</t>
  </si>
  <si>
    <t>Forderungen gegenüber Kunden LI (AKT) = Forderungen gegenüber Kunden LI (AP)</t>
  </si>
  <si>
    <t>Hypothekarforderungen (AKT) = Summe Hypothekarforderungen Deckungsart (HY)</t>
  </si>
  <si>
    <t>Hypothekarforderungen FWG (AKT) = Summe Bestand der Hypothekaranlagen per 31.12. FWG Baukategorie (HYF)</t>
  </si>
  <si>
    <t>Hypothekarforderungen LI (AKT) = Summe Bestand der Hypothekaranlagen per 31.12. LI Baukategorie (HYL)</t>
  </si>
  <si>
    <t>Total Passiven (PAS) = Summe Passiven (AP)</t>
  </si>
  <si>
    <t>Total Passiven LI (PAS) = Passiven LI (AP)</t>
  </si>
  <si>
    <t>Total Passiven FWG (PAS) = Passiven LI + CH (AP)</t>
  </si>
  <si>
    <t>Jahresgewinn/ Jahresverlust (PAS) = Jahresgewinn/ Jahresverlust (ER)</t>
  </si>
  <si>
    <t>Verbindlichkeiten gegenüber Kunden (PAS) = Summe Verbindlichkeiten gegenüber Kunden (AP)</t>
  </si>
  <si>
    <t>Verbindlichkeiten gegenüber Kunden (PAS) = Summe Verbindlichkeiten gegenüber Kunden Einlagen Sektoren (VKS)</t>
  </si>
  <si>
    <t>Verbindlichkeiten gegenüber Kunden LI (PAS) = Summe Verbindlichkeiten gegenüber Kunden Einlagen Inländer Sektor (VKS)</t>
  </si>
  <si>
    <t>Verbindlichkeiten gegenüber Kunden (PAS) = Summe Verbindlichkeiten gegenüber Kunden Einlagen Einlageklasse (VKT)</t>
  </si>
  <si>
    <t>Verbindlichkeiten gegenüber Kunden LI (PAS) = Verbindlichkeiten gegenüber Kunden Einlagen LI (AP)</t>
  </si>
  <si>
    <t>Verbindlichkeiten gegenüber Kunden LI (PAS) = Summe Verbindlichkeiten gegenüber Kunden Einlagen Einlageklasse LI (VKL)</t>
  </si>
  <si>
    <t>Verbindlichkeiten gegenüber Kunden (PAS) = Summe Verbindlichkeiten gegenüber Kunden nat. + jur. Personen (IN)</t>
  </si>
  <si>
    <t>Spareinlagen (PAS) = Summe Sparkonti Einlagen Sektoren (VKS)</t>
  </si>
  <si>
    <t>Spareinlagen (PAS) = Summe Sparkonti Einlagen Einlageklasse (VKT)</t>
  </si>
  <si>
    <t>Spareinlagen LI (PAS) = Summe Sparkonti Einlagen Einlageklasse LI (VKL)</t>
  </si>
  <si>
    <t>Spareinlagen LI (PAS) = Summe Sparkonti Inländer Sektor (VKS)</t>
  </si>
  <si>
    <t>Forderungen gegenüber Kunden (ohne Hypothekarforderungen) (HY) = Summe Deckungsart (HY)</t>
  </si>
  <si>
    <t>Hypothekarforderungen (HY) = Summe davon Wohnliegenschaften, ... (HY)</t>
  </si>
  <si>
    <t>davon Kommerzkredite (HY) = Summe Deckungsart (HY)</t>
  </si>
  <si>
    <t>davon Wohnliegenschaften (HY) = Summe Deckungsart (HY)</t>
  </si>
  <si>
    <t>davon Büro-  und Geschäftshäuser (HY) = Summe Deckungsart (HY)</t>
  </si>
  <si>
    <t>davon Gewerbe und Industrie (HY) = Summe Deckungsart (HY)</t>
  </si>
  <si>
    <t>davon Landwirtschaft (HY) = Summe Deckungsart (HY)</t>
  </si>
  <si>
    <t>davon unbebaute Grundstücke (HY) = Summe Deckungsart (HY)</t>
  </si>
  <si>
    <t>Neuanlagen und Zinsbelastungen FWG (HYF) = Summe Baukategorie (HYF)</t>
  </si>
  <si>
    <t>Rückzahlungen FWG (HYF) = Summe Baukategorie (HYF)</t>
  </si>
  <si>
    <t>Neuanlagen und Zinsbelastungen LI (HYL) = Summe Baukategorie (HYL)</t>
  </si>
  <si>
    <t>Rückzahlungen FWG (BAF) = Summe Baukategorie (BAF)</t>
  </si>
  <si>
    <t>Umwandlung in Hypothekaranlagen FWG (BAF) = Summe Baukategorie (BAF)</t>
  </si>
  <si>
    <t>Bestand der Baukredite per 31.12. FWG (BAF) = Bestand per 1.1. + Gewährung - Rückzahlungen - Umwandlung (BAF)</t>
  </si>
  <si>
    <t>Gewährung  von Baukrediten LI (BAL) = Summe Baukategorie (BAL)</t>
  </si>
  <si>
    <t>Rückzahlungen LI (BAL) = Summe Baukategorie (BAL)</t>
  </si>
  <si>
    <t>Umwandlung in Hypothekaranlagen LI (BAL) = Summe Baukategorie (BAL)</t>
  </si>
  <si>
    <t>Bestand der Baukredite per 31.12. LI (BAL) = Bestand per 1.1. + Gewährung - Rückzahlungen - Umwandlung (BAL)</t>
  </si>
  <si>
    <t>Forderungen gegenüber Kunden FWG (AKT) = Summe Forderungen gegenüber Kunden LI + CH (AP)</t>
  </si>
  <si>
    <t>Total Aktiven FWG (AKT) = Summe Aktiven LI + CH (AP)</t>
  </si>
  <si>
    <t>Verbindlichkeiten gegenüber Kunden FWG (PAS) = Summe Verbindlichkeiten gegenüber Kunden Einlagen LI + CH (AP)</t>
  </si>
  <si>
    <t>Rückzahlungen LI (HYL) = Summe Baukategorie (HYL)</t>
  </si>
  <si>
    <t>Bestand der Hypothekaranlagen per 31.12. FWG (HYF) = Bestand per 1.1. + Neuanlagen - Rückzahlungen (HYF)</t>
  </si>
  <si>
    <t>Bestand der Hypothekaranlagen per 31.12. LI (HYL) = Bestand per 1.1. + Neuanlagen - Rückzahlungen (HYL)</t>
  </si>
  <si>
    <t>Verbindlichkeiten gegenüber Kunden Konti (VKS) = Summe Konti (Sparkonti + Geldmarktkonti + Andere Konti) (VKS)</t>
  </si>
  <si>
    <t>Verbindlichkeiten gegenüber Kunden Konti (VKT) = Summe Konti (Sparkonti + Geldmarktkonti + Andere Konti) (VKT)</t>
  </si>
  <si>
    <t>Verbindlichkeiten gegenüber Kunden Konti (VKL) = Summe Konti (Sparkonti + Geldmarktkonti + Andere Konti) (VKL)</t>
  </si>
  <si>
    <t>Verbindlichkeiten gegenüber Kunden Konti LI (VKL) = Summe Verbindlichkeiten gegenüber Kunden Konti Inländer Sektor (VKS)</t>
  </si>
  <si>
    <t>AUS</t>
  </si>
  <si>
    <t>ZE</t>
  </si>
  <si>
    <t>ZA</t>
  </si>
  <si>
    <t>ZIK</t>
  </si>
  <si>
    <t>ZAG</t>
  </si>
  <si>
    <t>VG</t>
  </si>
  <si>
    <t>VV</t>
  </si>
  <si>
    <t>IK</t>
  </si>
  <si>
    <t>IKV</t>
  </si>
  <si>
    <t>INV</t>
  </si>
  <si>
    <t>SUM(D11:H11)</t>
  </si>
  <si>
    <t>Verbindlichkeiten gegenüber Kunden (PAS) = Summe Verbindlichkeiten gegenüber Kunden Konti Einlagen (VKS)</t>
  </si>
  <si>
    <t>Verbindlichkeiten gegenüber Kunden (PAS) = Summe Verbindlichkeiten gegenüber Kunden Konti Einlagen (VKT)</t>
  </si>
  <si>
    <t>C38</t>
  </si>
  <si>
    <t>C41</t>
  </si>
  <si>
    <t>Verbindlichkeiten gegenüber Kunden LI (PAS) = Summe Verbindlichkeiten gegenüber Kunden Konti Einlagen LI (VKL)</t>
  </si>
  <si>
    <t>C18</t>
  </si>
  <si>
    <t>Bemerkung Bankinstitut</t>
  </si>
  <si>
    <t>Erläuterung:</t>
  </si>
  <si>
    <t>In der folgenden Tabelle werden verschiedene Fehlerüberprüfungen (Spalte A) für die ausgefüllten Werte in den Tabellen vorgenommen.</t>
  </si>
  <si>
    <t>In Spalte M wird das Resultat der Fehlerüberprüfung aus Spalte A angezeigt.</t>
  </si>
  <si>
    <t>Falls bei einer Fehlerüberprüfung in Spalte M "Fehler" ausgewiesen wird, bitte den Wert für die linke Seite bzw. rechte Seite mit der Zellverlinkung (Spalte D bzw. Spalte H) überprüfen und korrigieren.</t>
  </si>
  <si>
    <t>Dabei werden zwei Werte in den ausgefüllten Tabellen verglichen (linke Seite und rechte Seite).</t>
  </si>
  <si>
    <t>D36</t>
  </si>
  <si>
    <t>D38</t>
  </si>
  <si>
    <t>D40</t>
  </si>
  <si>
    <t>D42</t>
  </si>
  <si>
    <t>Tabellenblatt</t>
  </si>
  <si>
    <t>Beschäftigte davon weiblich = Summe davon weiblich</t>
  </si>
  <si>
    <t>D37</t>
  </si>
  <si>
    <t>D39</t>
  </si>
  <si>
    <t>D41</t>
  </si>
  <si>
    <t>D43</t>
  </si>
  <si>
    <r>
      <t xml:space="preserve">Die Bankstatistik erscheint jährlich per Bilanzstichtag 31. Dezember. Diese Veröffentlichung enthält Finanzdaten sowie Bankkennzahlen, Beschäftigtenzahlen und Daten zur Zinsentwicklung.
</t>
    </r>
    <r>
      <rPr>
        <b/>
        <i/>
        <sz val="10"/>
        <rFont val="Arial"/>
        <family val="2"/>
      </rPr>
      <t xml:space="preserve">
Wichtige Hinweise:</t>
    </r>
    <r>
      <rPr>
        <i/>
        <sz val="10"/>
        <rFont val="Arial"/>
        <family val="2"/>
      </rPr>
      <t xml:space="preserve">
Einzelbasis = Einzelinstitut in Liechtenstein inkl. Zweigstellen
Konsolidiert = Mutterunternehmen in Liechtenstein inkl. Zweigstellen und Tochtergesellschaften (Gruppe)</t>
    </r>
  </si>
  <si>
    <t>Beschäftigte = Summe Personen in der Geschäftsleitung + Mitarbeitende mit Vorgesetztenfunktion + ohne Vorgesetztenfunktion</t>
  </si>
  <si>
    <t>Wenn in Spalte M "OK" ausgewiesen wird, stimmen die Werte der linken Seite und der rechten Seite überein.</t>
  </si>
  <si>
    <t>Berechnet für Einlage von CHF 100'000.-</t>
  </si>
  <si>
    <t>Ausland</t>
  </si>
  <si>
    <t>Edelmetalle</t>
  </si>
  <si>
    <t>übrige Währungen</t>
  </si>
  <si>
    <t>Lieferansprüche aus Devisenkassa-, Devisentermin- und Devisenoptionsgeschäften</t>
  </si>
  <si>
    <t>Netto-Position pro Währung</t>
  </si>
  <si>
    <t>Täglich fällig</t>
  </si>
  <si>
    <t>Innerhalb 1 Monat</t>
  </si>
  <si>
    <t>1 bis 3 Monate</t>
  </si>
  <si>
    <t>3 bis 12 Monate</t>
  </si>
  <si>
    <t>1 bis 5 Jahre</t>
  </si>
  <si>
    <t>Über 5 Jahre</t>
  </si>
  <si>
    <t>Nicht zinstragend</t>
  </si>
  <si>
    <t>Derivative Finanzinstrumente</t>
  </si>
  <si>
    <t>Total Fremdkapital</t>
  </si>
  <si>
    <t>Zinsbindungslücke</t>
  </si>
  <si>
    <t>CHF</t>
  </si>
  <si>
    <t>USD</t>
  </si>
  <si>
    <t>EUR</t>
  </si>
  <si>
    <r>
      <t>Bilanz nach Währungsgebiet</t>
    </r>
    <r>
      <rPr>
        <b/>
        <i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und Währung - Einzelbasis</t>
    </r>
  </si>
  <si>
    <t>Währungsgebiet: Festlegung des Domizils gemäss Bankenverordnung Anhang 3 VI. 82. 2) bzw. 83. 2). Die Aufgliederung hat nach dem Domizil des Kunden zu erfolgen. Bei Hypothekarforderungen ist jedoch das Domizil des Objektes massgebend. Zum Frankenwährungsgebiet zählen Liechtenstein und die Schweiz.</t>
  </si>
  <si>
    <t>Inland (= Frankenwährungsgebiet)</t>
  </si>
  <si>
    <t>Fälligkeit</t>
  </si>
  <si>
    <t>BW</t>
  </si>
  <si>
    <t>BF</t>
  </si>
  <si>
    <t>Total Aktiven 2</t>
  </si>
  <si>
    <t>Total Passiven 2</t>
  </si>
  <si>
    <t>Bilanz nach Fälligkeit - Einzelbasis</t>
  </si>
  <si>
    <t>Wertberichtigungen für Ausfallrisiken (Bankenverordnung Anhang 3 Pos. 77 Abs. 1 Ziff. 1; Tabelle E)</t>
  </si>
  <si>
    <t>Total Aktiven (AKT) = Total Aktiven (BW)</t>
  </si>
  <si>
    <t>Bilanz_W</t>
  </si>
  <si>
    <t>O35</t>
  </si>
  <si>
    <t>Total Passiven (PAS) = Total Passiven (BW)</t>
  </si>
  <si>
    <t>C36</t>
  </si>
  <si>
    <t>O67</t>
  </si>
  <si>
    <t>Total Aktiven (AKT) = Total Aktiven (BF)</t>
  </si>
  <si>
    <t>Bilanz_F</t>
  </si>
  <si>
    <t>J35</t>
  </si>
  <si>
    <t>Total Aktiven FWG (AKT) = Total Aktiven FWG (BW)</t>
  </si>
  <si>
    <t>H35</t>
  </si>
  <si>
    <t>Total Passiven FWG (PAS) = Total Passiven FWG (BW)</t>
  </si>
  <si>
    <t>H67</t>
  </si>
  <si>
    <t>Forderungen gegenüber Kunden (AKT) = Forderungen gegenüber Kunden (BW)</t>
  </si>
  <si>
    <t>Forderungen gegenüber Banken (AKT) = Foderungen gegenüber Banken (BW)</t>
  </si>
  <si>
    <t>Verbindlichkeiten gegenüber Banken (PAS) = Verbindlichkeiten gegenüber Banken (BW)</t>
  </si>
  <si>
    <t>Verbindlichkeiten gegenüber Kunden (PAS) = Verbindlichkeiten gegenüber Kunden (BW)</t>
  </si>
  <si>
    <t>Total Aktiven FWG (BW) = Summe Total Aktiven FWG (BW)</t>
  </si>
  <si>
    <t>Total Aktiven Ausland (BW) = Summe Total Aktiven Ausland (BW)</t>
  </si>
  <si>
    <t>Total Passiven FWG (BW) = Summe Total Passiven FWG (BW)</t>
  </si>
  <si>
    <t>Total Passiven Ausland (BW) = Summe Total Passiven Ausland (BW)</t>
  </si>
  <si>
    <t>Total Aktiven (BF) = Summe Total Aktiven Fälligkeit (BF)</t>
  </si>
  <si>
    <t>Forderungen gegenüber Kunden (AKT) = Forderungen gegenüber Kunden (BF)</t>
  </si>
  <si>
    <t>Forderungen gegenüber Banken (AKT) = Foderungen gegenüber Banken (BF)</t>
  </si>
  <si>
    <t>Verbindlichkeiten gegenüber Banken (PAS) = Verbindlichkeiten gegenüber Banken (BF)</t>
  </si>
  <si>
    <t>Verbindlichkeiten gegenüber Kunden (PAS) = Verbindlichkeiten gegenüber Kunden (BF)</t>
  </si>
  <si>
    <t>Total Fremdkapital (BF) = Summe Total Fremdkapital Fälligkeit (BF)</t>
  </si>
  <si>
    <t>N35</t>
  </si>
  <si>
    <t>N67</t>
  </si>
  <si>
    <t>J57</t>
  </si>
  <si>
    <t>O11</t>
  </si>
  <si>
    <t>O14</t>
  </si>
  <si>
    <t>O38</t>
  </si>
  <si>
    <t>O41</t>
  </si>
  <si>
    <t>J11</t>
  </si>
  <si>
    <t>J14</t>
  </si>
  <si>
    <t>J38</t>
  </si>
  <si>
    <t>J41</t>
  </si>
  <si>
    <t>SUM(C35:G35)</t>
  </si>
  <si>
    <t>SUM(I35:M35)</t>
  </si>
  <si>
    <t>SUM(C67:G67)</t>
  </si>
  <si>
    <t>SUM(I67:M67)</t>
  </si>
  <si>
    <t>SUM(C35:I35)</t>
  </si>
  <si>
    <t>SUM(C57:I57)</t>
  </si>
  <si>
    <t>( ) = Tabelle; Tabellenkürzel siehe rechts oberhalb der Tabellen</t>
  </si>
  <si>
    <t>E36</t>
  </si>
  <si>
    <r>
      <t>Zinskonditionen für die Aufnahme von Krediten in CHF in Liechtenstein - Einzelbasis</t>
    </r>
    <r>
      <rPr>
        <b/>
        <i/>
        <vertAlign val="superscript"/>
        <sz val="12"/>
        <rFont val="Arial"/>
        <family val="2"/>
      </rPr>
      <t>7</t>
    </r>
  </si>
  <si>
    <r>
      <t>Zinskonditionen für die Anlage von Geldern in CHF in Liechtenstein - Einzelbasis</t>
    </r>
    <r>
      <rPr>
        <b/>
        <i/>
        <vertAlign val="superscript"/>
        <sz val="12"/>
        <rFont val="Arial"/>
        <family val="2"/>
      </rPr>
      <t>7</t>
    </r>
  </si>
  <si>
    <t>Nur einen Wert erfassen, wenn das jeweilige Produkt angeboten wird, sonst Zelle leer lassen</t>
  </si>
  <si>
    <t>Gewährung von Baukrediten FWG (BAF) = Summe Baukategorie (BAF)</t>
  </si>
  <si>
    <t>Ergebnis der Datenvalidierung:</t>
  </si>
  <si>
    <t>Geschäftsaufwand (IK) = Personalaufwand + Sachaufwand (IK)</t>
  </si>
  <si>
    <t>Indikatoren-Konsolidiert</t>
  </si>
  <si>
    <t>D30</t>
  </si>
  <si>
    <t>SUM(D31:D32)</t>
  </si>
  <si>
    <t>Bankomaten (ATMs) in Liechtenstein</t>
  </si>
  <si>
    <t>Bankfilialen (inkl. Hauptsitz) in Liechtenstein</t>
  </si>
  <si>
    <t>davon Hypothekarforderungen (AKT) = davon Hypothekarforderungen (BW)</t>
  </si>
  <si>
    <t>Geldmarktpapiere (AKT) = Geldmarktpapiere (BW)</t>
  </si>
  <si>
    <t>Schuldverschreibungen (AKT) = Schuldverschreibungen (BW)</t>
  </si>
  <si>
    <t>Verbriefte Verbindlichkeiten (PAS) = Verbriefte Verbindlichkeiten (BW)</t>
  </si>
  <si>
    <t>Sonstige Verbindlichkeiten (PAS) = Sonstige Verbindlichkeiten (BW)</t>
  </si>
  <si>
    <t>C21</t>
  </si>
  <si>
    <t>O15</t>
  </si>
  <si>
    <t>O17</t>
  </si>
  <si>
    <t>O21</t>
  </si>
  <si>
    <t>Aktien und andere nicht festverzinsliche Wertpapiere (AKT) = Aktien und andere nicht festverzinsliche Wertpapiere (BW)</t>
  </si>
  <si>
    <t>O25</t>
  </si>
  <si>
    <t>C19</t>
  </si>
  <si>
    <t>O46</t>
  </si>
  <si>
    <t>O50</t>
  </si>
  <si>
    <t>davon Hypothekarforderungen (AKT) = davon Hypothekarforderungen (BF)</t>
  </si>
  <si>
    <t>Geldmarktpapiere (AKT) = Geldmarktpapiere (BF)</t>
  </si>
  <si>
    <t>Schuldverschreibungen (AKT) = Schuldverschreibungen (BF)</t>
  </si>
  <si>
    <t>Aktien und andere nicht festverzinsliche Wertpapiere (AKT) = Aktien und andere nicht festverzinsliche Wertpapiere (BF)</t>
  </si>
  <si>
    <t>J15</t>
  </si>
  <si>
    <t>J17</t>
  </si>
  <si>
    <t>J21</t>
  </si>
  <si>
    <t>J25</t>
  </si>
  <si>
    <t>J46</t>
  </si>
  <si>
    <t>J50</t>
  </si>
  <si>
    <t>V1.0</t>
  </si>
  <si>
    <t>Allgemeine E-Mail:</t>
  </si>
  <si>
    <t>Kontaktperson:</t>
  </si>
  <si>
    <t>Kontaktperson bzw. allgemeine Kontaktadresse für Informationsübermittlung bzgl. der Bankstatistik</t>
  </si>
  <si>
    <t>www.statistikportal.li</t>
  </si>
  <si>
    <r>
      <t xml:space="preserve">Bitte beachten Sie beim Ausfüllen die Hinweise und die </t>
    </r>
    <r>
      <rPr>
        <b/>
        <i/>
        <sz val="10"/>
        <rFont val="Arial"/>
        <family val="2"/>
      </rPr>
      <t>Datenvalidierung</t>
    </r>
    <r>
      <rPr>
        <i/>
        <sz val="10"/>
        <rFont val="Arial"/>
        <family val="2"/>
      </rPr>
      <t xml:space="preserve"> im Tabellenblatt 'Val_Checks' im Erhebungsformular.
Gemäss dem Statistikgesetz vom 17. September 2008, LGBl. 2008 Nr. 271, sind die Fragebogen </t>
    </r>
    <r>
      <rPr>
        <b/>
        <i/>
        <sz val="10"/>
        <rFont val="Arial"/>
        <family val="2"/>
      </rPr>
      <t>vollständig</t>
    </r>
    <r>
      <rPr>
        <i/>
        <sz val="10"/>
        <rFont val="Arial"/>
        <family val="2"/>
      </rPr>
      <t xml:space="preserve"> auszufüllen. Das Statistikgesetz sowie weitere Informationen finden Sie auf der Internetseite des Amtes für Statistik unter </t>
    </r>
  </si>
  <si>
    <t>https://www.statistikportal.li/de/anwendungen-datenbanken/sichere-datenuebermittlung</t>
  </si>
  <si>
    <r>
      <t xml:space="preserve">Bitte retournieren Sie das vollständig ausgefüllte Excel-Formular elektronisch bis zum </t>
    </r>
    <r>
      <rPr>
        <b/>
        <sz val="10"/>
        <rFont val="Arial"/>
        <family val="2"/>
      </rPr>
      <t>26. März 2025</t>
    </r>
    <r>
      <rPr>
        <sz val="10"/>
        <rFont val="Arial"/>
        <family val="2"/>
      </rPr>
      <t xml:space="preserve"> an das Amt für Statistik. Nutzen Sie für die Übermittlung der Excel-Datei die sichere Datenübermittlung auf der Internetseite des Amtes für Statistik.</t>
    </r>
  </si>
  <si>
    <t>Erhebungsformular Bankstatistik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</si>
</sst>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000%"/>
    <numFmt numFmtId="165" formatCode="0.0"/>
    <numFmt numFmtId="166" formatCode="_ [$€-2]\ * #,##0.00_ ;_ [$€-2]\ * \-#,##0.00_ ;_ [$€-2]\ * &quot;-&quot;??_ "/>
    <numFmt numFmtId="167" formatCode="#,##0.0"/>
  </numFmts>
  <fonts count="47" x14ac:knownFonts="1">
    <font>
      <sz val="9"/>
      <name val="Arial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vertAlign val="superscript"/>
      <sz val="9"/>
      <name val="Arial"/>
      <family val="2"/>
    </font>
    <font>
      <i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7"/>
      <name val="Arial"/>
      <family val="2"/>
    </font>
    <font>
      <u/>
      <sz val="10.8"/>
      <color indexed="12"/>
      <name val="Arial"/>
      <family val="2"/>
    </font>
    <font>
      <i/>
      <sz val="8"/>
      <color indexed="81"/>
      <name val="Tahoma"/>
      <family val="2"/>
    </font>
    <font>
      <b/>
      <i/>
      <sz val="10"/>
      <name val="Arial"/>
      <family val="2"/>
    </font>
    <font>
      <i/>
      <sz val="9"/>
      <color indexed="32"/>
      <name val="Arial"/>
      <family val="2"/>
    </font>
    <font>
      <i/>
      <sz val="10"/>
      <color indexed="32"/>
      <name val="Arial"/>
      <family val="2"/>
    </font>
    <font>
      <b/>
      <i/>
      <vertAlign val="superscript"/>
      <sz val="10"/>
      <name val="Arial"/>
      <family val="2"/>
    </font>
    <font>
      <b/>
      <i/>
      <vertAlign val="superscript"/>
      <sz val="12"/>
      <name val="Arial"/>
      <family val="2"/>
    </font>
    <font>
      <b/>
      <i/>
      <sz val="8"/>
      <name val="Arial"/>
      <family val="2"/>
    </font>
    <font>
      <i/>
      <vertAlign val="superscript"/>
      <sz val="8"/>
      <color indexed="9"/>
      <name val="Arial"/>
      <family val="2"/>
    </font>
    <font>
      <i/>
      <sz val="8"/>
      <color indexed="9"/>
      <name val="Arial"/>
      <family val="2"/>
    </font>
    <font>
      <u/>
      <sz val="9"/>
      <color indexed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9"/>
      <color theme="1"/>
      <name val="Arial"/>
      <family val="2"/>
    </font>
    <font>
      <i/>
      <sz val="10"/>
      <color rgb="FF000080"/>
      <name val="Arial"/>
      <family val="2"/>
    </font>
    <font>
      <sz val="9"/>
      <color theme="0"/>
      <name val="Arial"/>
      <family val="2"/>
    </font>
    <font>
      <i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AEE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4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6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3" fontId="17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3" fontId="17" fillId="0" borderId="0" xfId="0" applyNumberFormat="1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1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3" fontId="8" fillId="0" borderId="1" xfId="0" applyNumberFormat="1" applyFont="1" applyBorder="1" applyProtection="1">
      <protection locked="0"/>
    </xf>
    <xf numFmtId="3" fontId="8" fillId="0" borderId="2" xfId="0" applyNumberFormat="1" applyFont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8" fillId="0" borderId="6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3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3" fontId="2" fillId="0" borderId="6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2" fillId="2" borderId="11" xfId="0" applyFont="1" applyFill="1" applyBorder="1" applyProtection="1"/>
    <xf numFmtId="0" fontId="2" fillId="2" borderId="12" xfId="0" applyFont="1" applyFill="1" applyBorder="1" applyProtection="1"/>
    <xf numFmtId="0" fontId="8" fillId="2" borderId="6" xfId="0" applyFont="1" applyFill="1" applyBorder="1" applyAlignment="1" applyProtection="1">
      <alignment horizontal="left"/>
    </xf>
    <xf numFmtId="0" fontId="2" fillId="0" borderId="0" xfId="0" applyFont="1" applyProtection="1"/>
    <xf numFmtId="0" fontId="2" fillId="2" borderId="13" xfId="0" applyFont="1" applyFill="1" applyBorder="1" applyProtection="1"/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2" fillId="2" borderId="16" xfId="0" applyFont="1" applyFill="1" applyBorder="1" applyProtection="1"/>
    <xf numFmtId="0" fontId="2" fillId="2" borderId="15" xfId="0" applyFont="1" applyFill="1" applyBorder="1" applyAlignment="1" applyProtection="1">
      <alignment horizontal="left"/>
    </xf>
    <xf numFmtId="0" fontId="3" fillId="0" borderId="0" xfId="0" applyFont="1" applyProtection="1"/>
    <xf numFmtId="0" fontId="8" fillId="0" borderId="0" xfId="0" applyFont="1" applyProtection="1"/>
    <xf numFmtId="0" fontId="2" fillId="2" borderId="6" xfId="0" applyFont="1" applyFill="1" applyBorder="1" applyProtection="1"/>
    <xf numFmtId="0" fontId="2" fillId="2" borderId="15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0" borderId="0" xfId="0" applyFont="1" applyProtection="1"/>
    <xf numFmtId="0" fontId="0" fillId="0" borderId="0" xfId="0" applyAlignment="1" applyProtection="1">
      <alignment vertical="center"/>
    </xf>
    <xf numFmtId="0" fontId="19" fillId="0" borderId="0" xfId="0" applyFont="1" applyProtection="1"/>
    <xf numFmtId="14" fontId="19" fillId="0" borderId="0" xfId="0" applyNumberFormat="1" applyFont="1" applyProtection="1"/>
    <xf numFmtId="3" fontId="2" fillId="0" borderId="0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3" fontId="2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3" fontId="8" fillId="0" borderId="0" xfId="0" applyNumberFormat="1" applyFont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3" fontId="8" fillId="0" borderId="2" xfId="0" quotePrefix="1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Protection="1">
      <protection locked="0"/>
    </xf>
    <xf numFmtId="3" fontId="2" fillId="0" borderId="18" xfId="0" applyNumberFormat="1" applyFont="1" applyBorder="1" applyProtection="1">
      <protection locked="0"/>
    </xf>
    <xf numFmtId="3" fontId="2" fillId="0" borderId="3" xfId="0" applyNumberFormat="1" applyFont="1" applyFill="1" applyBorder="1" applyProtection="1"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19" xfId="0" applyNumberFormat="1" applyFont="1" applyBorder="1" applyProtection="1"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/>
    </xf>
    <xf numFmtId="0" fontId="4" fillId="2" borderId="20" xfId="0" applyFont="1" applyFill="1" applyBorder="1" applyProtection="1"/>
    <xf numFmtId="0" fontId="2" fillId="2" borderId="20" xfId="0" applyFont="1" applyFill="1" applyBorder="1" applyAlignment="1" applyProtection="1">
      <alignment horizontal="left" vertical="center"/>
    </xf>
    <xf numFmtId="3" fontId="2" fillId="5" borderId="3" xfId="0" applyNumberFormat="1" applyFont="1" applyFill="1" applyBorder="1" applyProtection="1"/>
    <xf numFmtId="3" fontId="2" fillId="5" borderId="21" xfId="0" applyNumberFormat="1" applyFont="1" applyFill="1" applyBorder="1" applyProtection="1"/>
    <xf numFmtId="3" fontId="2" fillId="5" borderId="12" xfId="0" applyNumberFormat="1" applyFont="1" applyFill="1" applyBorder="1" applyProtection="1"/>
    <xf numFmtId="3" fontId="4" fillId="5" borderId="5" xfId="0" applyNumberFormat="1" applyFont="1" applyFill="1" applyBorder="1" applyProtection="1"/>
    <xf numFmtId="3" fontId="2" fillId="0" borderId="22" xfId="0" applyNumberFormat="1" applyFont="1" applyBorder="1" applyProtection="1">
      <protection locked="0"/>
    </xf>
    <xf numFmtId="3" fontId="2" fillId="5" borderId="8" xfId="0" applyNumberFormat="1" applyFont="1" applyFill="1" applyBorder="1" applyProtection="1"/>
    <xf numFmtId="3" fontId="2" fillId="5" borderId="18" xfId="0" applyNumberFormat="1" applyFont="1" applyFill="1" applyBorder="1" applyProtection="1"/>
    <xf numFmtId="3" fontId="8" fillId="0" borderId="1" xfId="0" quotePrefix="1" applyNumberFormat="1" applyFont="1" applyBorder="1" applyAlignment="1" applyProtection="1">
      <alignment horizontal="right"/>
      <protection locked="0"/>
    </xf>
    <xf numFmtId="3" fontId="2" fillId="5" borderId="4" xfId="0" applyNumberFormat="1" applyFont="1" applyFill="1" applyBorder="1" applyProtection="1"/>
    <xf numFmtId="3" fontId="2" fillId="5" borderId="22" xfId="0" applyNumberFormat="1" applyFont="1" applyFill="1" applyBorder="1" applyProtection="1"/>
    <xf numFmtId="3" fontId="8" fillId="0" borderId="4" xfId="0" applyNumberFormat="1" applyFont="1" applyBorder="1" applyProtection="1">
      <protection locked="0"/>
    </xf>
    <xf numFmtId="0" fontId="4" fillId="6" borderId="13" xfId="0" applyFont="1" applyFill="1" applyBorder="1" applyProtection="1"/>
    <xf numFmtId="0" fontId="2" fillId="6" borderId="11" xfId="0" applyFont="1" applyFill="1" applyBorder="1" applyProtection="1"/>
    <xf numFmtId="0" fontId="2" fillId="6" borderId="16" xfId="0" applyFont="1" applyFill="1" applyBorder="1" applyProtection="1"/>
    <xf numFmtId="0" fontId="2" fillId="6" borderId="12" xfId="0" applyFont="1" applyFill="1" applyBorder="1" applyProtection="1"/>
    <xf numFmtId="0" fontId="8" fillId="6" borderId="20" xfId="0" applyFont="1" applyFill="1" applyBorder="1" applyProtection="1"/>
    <xf numFmtId="0" fontId="2" fillId="6" borderId="23" xfId="0" applyFont="1" applyFill="1" applyBorder="1" applyProtection="1"/>
    <xf numFmtId="0" fontId="2" fillId="6" borderId="10" xfId="0" quotePrefix="1" applyFont="1" applyFill="1" applyBorder="1" applyProtection="1"/>
    <xf numFmtId="0" fontId="2" fillId="6" borderId="15" xfId="0" applyFont="1" applyFill="1" applyBorder="1" applyProtection="1"/>
    <xf numFmtId="0" fontId="2" fillId="6" borderId="6" xfId="0" quotePrefix="1" applyFont="1" applyFill="1" applyBorder="1" applyProtection="1"/>
    <xf numFmtId="0" fontId="2" fillId="6" borderId="24" xfId="0" applyFont="1" applyFill="1" applyBorder="1" applyProtection="1"/>
    <xf numFmtId="0" fontId="2" fillId="6" borderId="25" xfId="0" quotePrefix="1" applyFont="1" applyFill="1" applyBorder="1" applyProtection="1"/>
    <xf numFmtId="0" fontId="2" fillId="6" borderId="13" xfId="0" applyFont="1" applyFill="1" applyBorder="1" applyProtection="1"/>
    <xf numFmtId="0" fontId="4" fillId="6" borderId="16" xfId="0" applyFont="1" applyFill="1" applyBorder="1" applyProtection="1"/>
    <xf numFmtId="0" fontId="8" fillId="6" borderId="15" xfId="0" applyFont="1" applyFill="1" applyBorder="1" applyProtection="1"/>
    <xf numFmtId="0" fontId="2" fillId="6" borderId="20" xfId="0" applyFont="1" applyFill="1" applyBorder="1" applyProtection="1"/>
    <xf numFmtId="0" fontId="2" fillId="6" borderId="11" xfId="0" quotePrefix="1" applyFont="1" applyFill="1" applyBorder="1" applyProtection="1"/>
    <xf numFmtId="0" fontId="2" fillId="6" borderId="22" xfId="0" applyFont="1" applyFill="1" applyBorder="1" applyProtection="1"/>
    <xf numFmtId="0" fontId="2" fillId="6" borderId="10" xfId="0" applyFont="1" applyFill="1" applyBorder="1" applyProtection="1"/>
    <xf numFmtId="0" fontId="2" fillId="6" borderId="26" xfId="0" applyFont="1" applyFill="1" applyBorder="1" applyProtection="1"/>
    <xf numFmtId="0" fontId="2" fillId="6" borderId="27" xfId="0" applyFont="1" applyFill="1" applyBorder="1" applyProtection="1"/>
    <xf numFmtId="0" fontId="2" fillId="6" borderId="14" xfId="0" applyFont="1" applyFill="1" applyBorder="1" applyProtection="1"/>
    <xf numFmtId="0" fontId="2" fillId="6" borderId="25" xfId="0" quotePrefix="1" applyFont="1" applyFill="1" applyBorder="1" applyAlignment="1" applyProtection="1">
      <alignment horizontal="left" indent="1"/>
    </xf>
    <xf numFmtId="0" fontId="2" fillId="6" borderId="6" xfId="0" quotePrefix="1" applyFont="1" applyFill="1" applyBorder="1" applyAlignment="1" applyProtection="1">
      <alignment horizontal="left" indent="1"/>
    </xf>
    <xf numFmtId="0" fontId="2" fillId="6" borderId="9" xfId="0" quotePrefix="1" applyFont="1" applyFill="1" applyBorder="1" applyProtection="1"/>
    <xf numFmtId="0" fontId="8" fillId="6" borderId="25" xfId="0" applyFont="1" applyFill="1" applyBorder="1" applyAlignment="1" applyProtection="1">
      <alignment horizontal="left" indent="2"/>
    </xf>
    <xf numFmtId="49" fontId="2" fillId="6" borderId="28" xfId="0" quotePrefix="1" applyNumberFormat="1" applyFont="1" applyFill="1" applyBorder="1" applyProtection="1"/>
    <xf numFmtId="0" fontId="24" fillId="6" borderId="11" xfId="0" applyFont="1" applyFill="1" applyBorder="1" applyProtection="1"/>
    <xf numFmtId="0" fontId="4" fillId="6" borderId="15" xfId="0" applyFont="1" applyFill="1" applyBorder="1" applyProtection="1"/>
    <xf numFmtId="0" fontId="4" fillId="6" borderId="5" xfId="0" applyFont="1" applyFill="1" applyBorder="1" applyProtection="1"/>
    <xf numFmtId="0" fontId="2" fillId="6" borderId="14" xfId="0" applyFont="1" applyFill="1" applyBorder="1" applyAlignment="1" applyProtection="1">
      <alignment horizontal="left"/>
    </xf>
    <xf numFmtId="0" fontId="2" fillId="6" borderId="10" xfId="0" quotePrefix="1" applyFont="1" applyFill="1" applyBorder="1" applyAlignment="1" applyProtection="1">
      <alignment horizontal="left"/>
    </xf>
    <xf numFmtId="0" fontId="2" fillId="6" borderId="15" xfId="0" applyFont="1" applyFill="1" applyBorder="1" applyAlignment="1" applyProtection="1">
      <alignment horizontal="left"/>
    </xf>
    <xf numFmtId="0" fontId="2" fillId="6" borderId="27" xfId="0" quotePrefix="1" applyFont="1" applyFill="1" applyBorder="1" applyAlignment="1" applyProtection="1">
      <alignment horizontal="left"/>
    </xf>
    <xf numFmtId="0" fontId="2" fillId="6" borderId="6" xfId="0" quotePrefix="1" applyFont="1" applyFill="1" applyBorder="1" applyAlignment="1" applyProtection="1">
      <alignment horizontal="left"/>
    </xf>
    <xf numFmtId="0" fontId="8" fillId="6" borderId="6" xfId="0" applyFont="1" applyFill="1" applyBorder="1" applyAlignment="1" applyProtection="1">
      <alignment horizontal="left" indent="2"/>
    </xf>
    <xf numFmtId="0" fontId="2" fillId="6" borderId="10" xfId="0" quotePrefix="1" applyFont="1" applyFill="1" applyBorder="1" applyAlignment="1" applyProtection="1">
      <alignment horizontal="left" indent="1"/>
    </xf>
    <xf numFmtId="0" fontId="2" fillId="6" borderId="28" xfId="0" quotePrefix="1" applyFont="1" applyFill="1" applyBorder="1" applyAlignment="1" applyProtection="1">
      <alignment horizontal="left" indent="1"/>
    </xf>
    <xf numFmtId="0" fontId="8" fillId="6" borderId="25" xfId="0" applyFont="1" applyFill="1" applyBorder="1" applyAlignment="1" applyProtection="1">
      <alignment horizontal="left" indent="1"/>
    </xf>
    <xf numFmtId="0" fontId="2" fillId="6" borderId="9" xfId="0" quotePrefix="1" applyFont="1" applyFill="1" applyBorder="1" applyAlignment="1" applyProtection="1">
      <alignment horizontal="left" indent="1"/>
    </xf>
    <xf numFmtId="0" fontId="8" fillId="6" borderId="6" xfId="0" applyFont="1" applyFill="1" applyBorder="1" applyAlignment="1" applyProtection="1">
      <alignment horizontal="left" indent="1"/>
    </xf>
    <xf numFmtId="3" fontId="4" fillId="5" borderId="5" xfId="0" quotePrefix="1" applyNumberFormat="1" applyFont="1" applyFill="1" applyBorder="1" applyProtection="1"/>
    <xf numFmtId="3" fontId="8" fillId="0" borderId="19" xfId="0" applyNumberFormat="1" applyFont="1" applyBorder="1" applyProtection="1">
      <protection locked="0"/>
    </xf>
    <xf numFmtId="0" fontId="2" fillId="6" borderId="27" xfId="0" quotePrefix="1" applyFont="1" applyFill="1" applyBorder="1" applyProtection="1"/>
    <xf numFmtId="0" fontId="2" fillId="6" borderId="28" xfId="0" quotePrefix="1" applyFont="1" applyFill="1" applyBorder="1" applyProtection="1"/>
    <xf numFmtId="0" fontId="4" fillId="6" borderId="24" xfId="0" applyFont="1" applyFill="1" applyBorder="1" applyProtection="1"/>
    <xf numFmtId="3" fontId="4" fillId="5" borderId="18" xfId="0" applyNumberFormat="1" applyFont="1" applyFill="1" applyBorder="1" applyProtection="1"/>
    <xf numFmtId="0" fontId="8" fillId="6" borderId="29" xfId="0" applyFont="1" applyFill="1" applyBorder="1" applyAlignment="1" applyProtection="1">
      <alignment horizontal="left" indent="2"/>
    </xf>
    <xf numFmtId="3" fontId="4" fillId="0" borderId="18" xfId="0" applyNumberFormat="1" applyFont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6" borderId="28" xfId="0" quotePrefix="1" applyFont="1" applyFill="1" applyBorder="1" applyAlignment="1" applyProtection="1">
      <alignment horizontal="left" wrapText="1" indent="1"/>
    </xf>
    <xf numFmtId="0" fontId="8" fillId="6" borderId="25" xfId="0" quotePrefix="1" applyFont="1" applyFill="1" applyBorder="1" applyAlignment="1" applyProtection="1">
      <alignment horizontal="left" wrapText="1" indent="2"/>
    </xf>
    <xf numFmtId="0" fontId="2" fillId="2" borderId="6" xfId="0" applyFont="1" applyFill="1" applyBorder="1" applyAlignment="1" applyProtection="1"/>
    <xf numFmtId="3" fontId="2" fillId="5" borderId="6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2" borderId="13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/>
    <xf numFmtId="3" fontId="2" fillId="5" borderId="11" xfId="0" applyNumberFormat="1" applyFont="1" applyFill="1" applyBorder="1" applyAlignment="1" applyProtection="1">
      <alignment horizontal="right"/>
    </xf>
    <xf numFmtId="0" fontId="2" fillId="2" borderId="24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/>
    <xf numFmtId="0" fontId="2" fillId="2" borderId="30" xfId="0" applyFont="1" applyFill="1" applyBorder="1" applyAlignment="1" applyProtection="1">
      <alignment horizontal="left"/>
    </xf>
    <xf numFmtId="3" fontId="2" fillId="0" borderId="4" xfId="0" applyNumberFormat="1" applyFont="1" applyBorder="1" applyAlignment="1" applyProtection="1">
      <alignment horizontal="right"/>
      <protection locked="0"/>
    </xf>
    <xf numFmtId="0" fontId="2" fillId="2" borderId="30" xfId="0" quotePrefix="1" applyFont="1" applyFill="1" applyBorder="1" applyAlignment="1" applyProtection="1">
      <alignment horizontal="left"/>
    </xf>
    <xf numFmtId="0" fontId="2" fillId="2" borderId="31" xfId="0" applyFont="1" applyFill="1" applyBorder="1" applyAlignment="1" applyProtection="1">
      <alignment horizontal="left"/>
    </xf>
    <xf numFmtId="3" fontId="2" fillId="0" borderId="19" xfId="0" applyNumberFormat="1" applyFont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8" fillId="2" borderId="2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3" fontId="2" fillId="5" borderId="4" xfId="0" applyNumberFormat="1" applyFont="1" applyFill="1" applyBorder="1" applyAlignment="1" applyProtection="1"/>
    <xf numFmtId="3" fontId="2" fillId="0" borderId="4" xfId="0" applyNumberFormat="1" applyFont="1" applyBorder="1" applyAlignment="1" applyProtection="1">
      <protection locked="0"/>
    </xf>
    <xf numFmtId="3" fontId="2" fillId="5" borderId="4" xfId="0" applyNumberFormat="1" applyFont="1" applyFill="1" applyBorder="1" applyAlignment="1" applyProtection="1">
      <alignment horizontal="right"/>
    </xf>
    <xf numFmtId="0" fontId="2" fillId="2" borderId="28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/>
    <xf numFmtId="3" fontId="8" fillId="5" borderId="19" xfId="0" applyNumberFormat="1" applyFont="1" applyFill="1" applyBorder="1" applyAlignment="1" applyProtection="1"/>
    <xf numFmtId="3" fontId="29" fillId="0" borderId="13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3" fontId="2" fillId="0" borderId="5" xfId="0" applyNumberFormat="1" applyFont="1" applyFill="1" applyBorder="1" applyProtection="1">
      <protection locked="0"/>
    </xf>
    <xf numFmtId="3" fontId="2" fillId="3" borderId="5" xfId="0" applyNumberFormat="1" applyFont="1" applyFill="1" applyBorder="1" applyProtection="1"/>
    <xf numFmtId="0" fontId="2" fillId="2" borderId="3" xfId="0" applyFont="1" applyFill="1" applyBorder="1" applyProtection="1"/>
    <xf numFmtId="0" fontId="8" fillId="2" borderId="19" xfId="0" applyFont="1" applyFill="1" applyBorder="1" applyProtection="1"/>
    <xf numFmtId="0" fontId="0" fillId="0" borderId="0" xfId="0" applyAlignment="1" applyProtection="1">
      <alignment vertical="top"/>
      <protection locked="0"/>
    </xf>
    <xf numFmtId="3" fontId="8" fillId="0" borderId="19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/>
    <xf numFmtId="3" fontId="13" fillId="0" borderId="6" xfId="0" applyNumberFormat="1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3" fontId="12" fillId="2" borderId="11" xfId="0" applyNumberFormat="1" applyFont="1" applyFill="1" applyBorder="1" applyAlignment="1" applyProtection="1">
      <alignment horizontal="center" vertical="top"/>
    </xf>
    <xf numFmtId="3" fontId="4" fillId="2" borderId="11" xfId="0" applyNumberFormat="1" applyFont="1" applyFill="1" applyBorder="1" applyAlignment="1" applyProtection="1">
      <alignment horizontal="center" vertical="top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28" xfId="0" applyNumberFormat="1" applyFont="1" applyFill="1" applyBorder="1" applyAlignment="1" applyProtection="1">
      <alignment horizontal="center" vertical="center"/>
    </xf>
    <xf numFmtId="0" fontId="1" fillId="2" borderId="28" xfId="0" applyFont="1" applyFill="1" applyBorder="1" applyProtection="1"/>
    <xf numFmtId="3" fontId="1" fillId="2" borderId="6" xfId="0" applyNumberFormat="1" applyFont="1" applyFill="1" applyBorder="1" applyAlignment="1" applyProtection="1">
      <alignment horizontal="center" vertical="top"/>
    </xf>
    <xf numFmtId="3" fontId="2" fillId="2" borderId="6" xfId="0" applyNumberFormat="1" applyFont="1" applyFill="1" applyBorder="1" applyAlignment="1" applyProtection="1"/>
    <xf numFmtId="3" fontId="8" fillId="2" borderId="6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/>
    <xf numFmtId="0" fontId="2" fillId="2" borderId="5" xfId="0" applyFont="1" applyFill="1" applyBorder="1" applyAlignment="1" applyProtection="1"/>
    <xf numFmtId="3" fontId="2" fillId="3" borderId="5" xfId="0" applyNumberFormat="1" applyFont="1" applyFill="1" applyBorder="1" applyAlignment="1" applyProtection="1"/>
    <xf numFmtId="0" fontId="2" fillId="2" borderId="3" xfId="0" applyFont="1" applyFill="1" applyBorder="1" applyAlignment="1" applyProtection="1"/>
    <xf numFmtId="0" fontId="8" fillId="2" borderId="19" xfId="0" applyFont="1" applyFill="1" applyBorder="1" applyAlignment="1" applyProtection="1"/>
    <xf numFmtId="0" fontId="4" fillId="2" borderId="8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center" vertical="top" wrapText="1"/>
    </xf>
    <xf numFmtId="0" fontId="2" fillId="2" borderId="27" xfId="0" applyFont="1" applyFill="1" applyBorder="1" applyAlignment="1" applyProtection="1">
      <alignment horizontal="left"/>
    </xf>
    <xf numFmtId="3" fontId="2" fillId="5" borderId="19" xfId="0" applyNumberFormat="1" applyFont="1" applyFill="1" applyBorder="1" applyAlignment="1" applyProtection="1">
      <alignment horizontal="right"/>
    </xf>
    <xf numFmtId="3" fontId="2" fillId="0" borderId="19" xfId="0" applyNumberFormat="1" applyFont="1" applyBorder="1" applyAlignment="1" applyProtection="1">
      <protection locked="0"/>
    </xf>
    <xf numFmtId="0" fontId="0" fillId="0" borderId="0" xfId="0" applyBorder="1" applyProtection="1"/>
    <xf numFmtId="0" fontId="2" fillId="2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left" vertical="center"/>
      <protection locked="0"/>
    </xf>
    <xf numFmtId="3" fontId="2" fillId="5" borderId="19" xfId="0" applyNumberFormat="1" applyFont="1" applyFill="1" applyBorder="1" applyAlignment="1" applyProtection="1"/>
    <xf numFmtId="0" fontId="1" fillId="0" borderId="0" xfId="0" applyFont="1" applyAlignment="1" applyProtection="1">
      <alignment vertical="center"/>
    </xf>
    <xf numFmtId="3" fontId="2" fillId="2" borderId="5" xfId="0" applyNumberFormat="1" applyFont="1" applyFill="1" applyBorder="1" applyAlignment="1" applyProtection="1">
      <alignment horizontal="center" vertical="top" wrapText="1"/>
    </xf>
    <xf numFmtId="0" fontId="4" fillId="2" borderId="20" xfId="0" applyFont="1" applyFill="1" applyBorder="1" applyAlignment="1" applyProtection="1">
      <alignment horizontal="left" vertical="top" wrapText="1"/>
    </xf>
    <xf numFmtId="0" fontId="4" fillId="2" borderId="28" xfId="0" applyFont="1" applyFill="1" applyBorder="1" applyAlignment="1" applyProtection="1">
      <alignment horizontal="left" vertical="top" wrapText="1"/>
    </xf>
    <xf numFmtId="3" fontId="4" fillId="5" borderId="1" xfId="0" applyNumberFormat="1" applyFont="1" applyFill="1" applyBorder="1" applyAlignment="1" applyProtection="1"/>
    <xf numFmtId="0" fontId="1" fillId="0" borderId="0" xfId="0" applyFont="1" applyAlignment="1" applyProtection="1">
      <alignment vertical="center"/>
      <protection locked="0"/>
    </xf>
    <xf numFmtId="0" fontId="2" fillId="2" borderId="22" xfId="0" applyFont="1" applyFill="1" applyBorder="1" applyAlignment="1" applyProtection="1"/>
    <xf numFmtId="0" fontId="2" fillId="2" borderId="14" xfId="0" applyFont="1" applyFill="1" applyBorder="1" applyAlignment="1" applyProtection="1">
      <alignment horizontal="left" vertical="center"/>
    </xf>
    <xf numFmtId="3" fontId="12" fillId="2" borderId="32" xfId="0" applyNumberFormat="1" applyFont="1" applyFill="1" applyBorder="1" applyAlignment="1" applyProtection="1">
      <alignment horizontal="center" vertical="top"/>
    </xf>
    <xf numFmtId="3" fontId="1" fillId="2" borderId="3" xfId="0" applyNumberFormat="1" applyFont="1" applyFill="1" applyBorder="1" applyAlignment="1" applyProtection="1">
      <alignment horizontal="center" vertical="top"/>
    </xf>
    <xf numFmtId="3" fontId="1" fillId="2" borderId="8" xfId="0" applyNumberFormat="1" applyFont="1" applyFill="1" applyBorder="1" applyAlignment="1" applyProtection="1">
      <alignment horizontal="center" vertical="top"/>
    </xf>
    <xf numFmtId="3" fontId="1" fillId="2" borderId="2" xfId="0" applyNumberFormat="1" applyFont="1" applyFill="1" applyBorder="1" applyAlignment="1" applyProtection="1">
      <alignment horizontal="center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 applyProtection="1">
      <alignment horizontal="left" vertical="top" wrapText="1"/>
    </xf>
    <xf numFmtId="3" fontId="12" fillId="2" borderId="3" xfId="0" applyNumberFormat="1" applyFont="1" applyFill="1" applyBorder="1" applyAlignment="1" applyProtection="1">
      <alignment horizontal="center" vertical="top"/>
    </xf>
    <xf numFmtId="3" fontId="12" fillId="2" borderId="8" xfId="0" applyNumberFormat="1" applyFont="1" applyFill="1" applyBorder="1" applyAlignment="1" applyProtection="1">
      <alignment horizontal="center" vertical="top"/>
    </xf>
    <xf numFmtId="3" fontId="12" fillId="2" borderId="2" xfId="0" applyNumberFormat="1" applyFont="1" applyFill="1" applyBorder="1" applyAlignment="1" applyProtection="1">
      <alignment horizontal="center" vertical="top"/>
    </xf>
    <xf numFmtId="3" fontId="12" fillId="2" borderId="13" xfId="0" applyNumberFormat="1" applyFont="1" applyFill="1" applyBorder="1" applyAlignment="1" applyProtection="1">
      <alignment horizontal="left" vertical="top"/>
    </xf>
    <xf numFmtId="0" fontId="2" fillId="2" borderId="33" xfId="0" applyFont="1" applyFill="1" applyBorder="1" applyAlignment="1" applyProtection="1"/>
    <xf numFmtId="0" fontId="8" fillId="2" borderId="25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/>
    <xf numFmtId="0" fontId="8" fillId="2" borderId="12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3" fontId="8" fillId="2" borderId="6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0" fillId="0" borderId="0" xfId="0" applyFill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horizontal="left"/>
    </xf>
    <xf numFmtId="3" fontId="2" fillId="2" borderId="22" xfId="0" applyNumberFormat="1" applyFont="1" applyFill="1" applyBorder="1" applyAlignment="1" applyProtection="1"/>
    <xf numFmtId="3" fontId="2" fillId="5" borderId="6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3" fontId="13" fillId="0" borderId="0" xfId="0" applyNumberFormat="1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3" fontId="2" fillId="2" borderId="28" xfId="0" applyNumberFormat="1" applyFont="1" applyFill="1" applyBorder="1" applyAlignment="1" applyProtection="1">
      <alignment horizontal="center" vertical="top"/>
    </xf>
    <xf numFmtId="3" fontId="2" fillId="2" borderId="6" xfId="0" applyNumberFormat="1" applyFont="1" applyFill="1" applyBorder="1" applyAlignment="1" applyProtection="1">
      <alignment horizontal="center" vertical="top"/>
    </xf>
    <xf numFmtId="3" fontId="2" fillId="0" borderId="6" xfId="0" applyNumberFormat="1" applyFont="1" applyBorder="1" applyAlignment="1" applyProtection="1">
      <protection locked="0"/>
    </xf>
    <xf numFmtId="3" fontId="2" fillId="0" borderId="22" xfId="0" applyNumberFormat="1" applyFont="1" applyBorder="1" applyAlignment="1" applyProtection="1">
      <protection locked="0"/>
    </xf>
    <xf numFmtId="3" fontId="2" fillId="0" borderId="10" xfId="0" applyNumberFormat="1" applyFont="1" applyBorder="1" applyAlignment="1" applyProtection="1">
      <protection locked="0"/>
    </xf>
    <xf numFmtId="3" fontId="2" fillId="4" borderId="6" xfId="0" applyNumberFormat="1" applyFont="1" applyFill="1" applyBorder="1" applyAlignment="1" applyProtection="1">
      <protection locked="0"/>
    </xf>
    <xf numFmtId="0" fontId="38" fillId="0" borderId="0" xfId="0" applyFont="1" applyAlignment="1" applyProtection="1">
      <alignment vertical="center"/>
    </xf>
    <xf numFmtId="164" fontId="2" fillId="0" borderId="6" xfId="0" applyNumberFormat="1" applyFont="1" applyBorder="1" applyAlignment="1" applyProtection="1">
      <protection locked="0"/>
    </xf>
    <xf numFmtId="0" fontId="38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left" vertical="center" wrapText="1"/>
    </xf>
    <xf numFmtId="3" fontId="4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38" fillId="0" borderId="0" xfId="0" applyFont="1" applyAlignment="1" applyProtection="1">
      <alignment vertical="center" wrapText="1"/>
      <protection locked="0"/>
    </xf>
    <xf numFmtId="3" fontId="2" fillId="2" borderId="6" xfId="0" applyNumberFormat="1" applyFont="1" applyFill="1" applyBorder="1" applyAlignment="1" applyProtection="1">
      <alignment vertical="top" wrapText="1"/>
    </xf>
    <xf numFmtId="3" fontId="2" fillId="0" borderId="6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3" fontId="2" fillId="2" borderId="13" xfId="0" applyNumberFormat="1" applyFont="1" applyFill="1" applyBorder="1" applyAlignment="1" applyProtection="1">
      <alignment horizontal="left"/>
    </xf>
    <xf numFmtId="0" fontId="38" fillId="0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top"/>
      <protection locked="0"/>
    </xf>
    <xf numFmtId="0" fontId="8" fillId="2" borderId="10" xfId="0" applyFont="1" applyFill="1" applyBorder="1" applyAlignment="1" applyProtection="1"/>
    <xf numFmtId="3" fontId="2" fillId="0" borderId="25" xfId="0" applyNumberFormat="1" applyFont="1" applyBorder="1" applyAlignment="1" applyProtection="1">
      <protection locked="0"/>
    </xf>
    <xf numFmtId="3" fontId="2" fillId="5" borderId="18" xfId="0" applyNumberFormat="1" applyFont="1" applyFill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vertical="top"/>
    </xf>
    <xf numFmtId="0" fontId="2" fillId="2" borderId="2" xfId="0" applyFont="1" applyFill="1" applyBorder="1" applyAlignment="1" applyProtection="1">
      <alignment horizontal="center" vertical="top"/>
    </xf>
    <xf numFmtId="0" fontId="2" fillId="6" borderId="15" xfId="0" applyFont="1" applyFill="1" applyBorder="1" applyAlignment="1" applyProtection="1">
      <alignment vertical="center"/>
    </xf>
    <xf numFmtId="3" fontId="2" fillId="5" borderId="3" xfId="0" applyNumberFormat="1" applyFont="1" applyFill="1" applyBorder="1" applyAlignment="1" applyProtection="1"/>
    <xf numFmtId="0" fontId="11" fillId="0" borderId="0" xfId="0" applyFont="1" applyAlignment="1" applyProtection="1">
      <alignment vertical="center"/>
    </xf>
    <xf numFmtId="0" fontId="4" fillId="6" borderId="11" xfId="0" applyFont="1" applyFill="1" applyBorder="1" applyProtection="1"/>
    <xf numFmtId="0" fontId="4" fillId="6" borderId="32" xfId="0" applyFont="1" applyFill="1" applyBorder="1" applyProtection="1"/>
    <xf numFmtId="0" fontId="4" fillId="6" borderId="13" xfId="0" applyFont="1" applyFill="1" applyBorder="1" applyAlignment="1" applyProtection="1">
      <alignment vertical="center"/>
    </xf>
    <xf numFmtId="3" fontId="4" fillId="5" borderId="3" xfId="0" applyNumberFormat="1" applyFont="1" applyFill="1" applyBorder="1" applyProtection="1"/>
    <xf numFmtId="3" fontId="2" fillId="0" borderId="0" xfId="0" applyNumberFormat="1" applyFont="1" applyBorder="1" applyAlignment="1" applyProtection="1">
      <alignment vertical="center"/>
    </xf>
    <xf numFmtId="3" fontId="2" fillId="5" borderId="3" xfId="0" applyNumberFormat="1" applyFont="1" applyFill="1" applyBorder="1" applyAlignment="1" applyProtection="1">
      <alignment horizontal="right"/>
    </xf>
    <xf numFmtId="3" fontId="2" fillId="0" borderId="19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3" fontId="2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Border="1" applyAlignment="1" applyProtection="1"/>
    <xf numFmtId="0" fontId="14" fillId="0" borderId="0" xfId="0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left"/>
    </xf>
    <xf numFmtId="0" fontId="14" fillId="0" borderId="0" xfId="0" applyFont="1" applyAlignment="1" applyProtection="1"/>
    <xf numFmtId="3" fontId="2" fillId="0" borderId="19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4" fillId="2" borderId="0" xfId="0" applyFont="1" applyFill="1" applyBorder="1" applyProtection="1"/>
    <xf numFmtId="0" fontId="4" fillId="2" borderId="12" xfId="0" applyFont="1" applyFill="1" applyBorder="1" applyProtection="1"/>
    <xf numFmtId="0" fontId="2" fillId="2" borderId="29" xfId="0" applyFont="1" applyFill="1" applyBorder="1" applyProtection="1"/>
    <xf numFmtId="0" fontId="8" fillId="2" borderId="19" xfId="0" applyFont="1" applyFill="1" applyBorder="1" applyAlignment="1" applyProtection="1">
      <alignment horizontal="left" indent="1"/>
    </xf>
    <xf numFmtId="0" fontId="8" fillId="2" borderId="19" xfId="0" applyFont="1" applyFill="1" applyBorder="1" applyAlignment="1" applyProtection="1">
      <alignment horizontal="left" indent="2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38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4" fillId="2" borderId="28" xfId="0" applyFont="1" applyFill="1" applyBorder="1" applyProtection="1"/>
    <xf numFmtId="0" fontId="0" fillId="0" borderId="0" xfId="0" applyFill="1" applyProtection="1"/>
    <xf numFmtId="3" fontId="2" fillId="5" borderId="5" xfId="0" applyNumberFormat="1" applyFont="1" applyFill="1" applyBorder="1" applyAlignment="1" applyProtection="1"/>
    <xf numFmtId="0" fontId="14" fillId="0" borderId="0" xfId="0" applyFont="1" applyProtection="1"/>
    <xf numFmtId="0" fontId="11" fillId="0" borderId="0" xfId="0" applyFont="1" applyProtection="1"/>
    <xf numFmtId="0" fontId="1" fillId="0" borderId="0" xfId="0" applyFont="1" applyAlignment="1" applyProtection="1"/>
    <xf numFmtId="0" fontId="2" fillId="0" borderId="13" xfId="0" applyFont="1" applyBorder="1" applyProtection="1"/>
    <xf numFmtId="0" fontId="2" fillId="0" borderId="11" xfId="0" applyFont="1" applyBorder="1" applyProtection="1"/>
    <xf numFmtId="3" fontId="2" fillId="0" borderId="34" xfId="0" applyNumberFormat="1" applyFont="1" applyBorder="1" applyProtection="1">
      <protection locked="0"/>
    </xf>
    <xf numFmtId="165" fontId="2" fillId="0" borderId="6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3" fontId="2" fillId="7" borderId="13" xfId="0" applyNumberFormat="1" applyFont="1" applyFill="1" applyBorder="1" applyAlignment="1" applyProtection="1">
      <alignment horizontal="left" wrapText="1"/>
      <protection locked="0"/>
    </xf>
    <xf numFmtId="3" fontId="2" fillId="7" borderId="5" xfId="0" applyNumberFormat="1" applyFont="1" applyFill="1" applyBorder="1" applyAlignment="1" applyProtection="1">
      <alignment horizontal="left" wrapText="1"/>
      <protection locked="0"/>
    </xf>
    <xf numFmtId="3" fontId="2" fillId="7" borderId="6" xfId="0" applyNumberFormat="1" applyFont="1" applyFill="1" applyBorder="1" applyAlignment="1" applyProtection="1">
      <alignment horizontal="left" wrapText="1"/>
      <protection locked="0"/>
    </xf>
    <xf numFmtId="3" fontId="2" fillId="7" borderId="6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vertical="center"/>
    </xf>
    <xf numFmtId="0" fontId="40" fillId="6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vertical="top"/>
      <protection locked="0"/>
    </xf>
    <xf numFmtId="3" fontId="2" fillId="8" borderId="3" xfId="0" applyNumberFormat="1" applyFont="1" applyFill="1" applyBorder="1" applyAlignment="1" applyProtection="1">
      <protection locked="0"/>
    </xf>
    <xf numFmtId="3" fontId="8" fillId="8" borderId="19" xfId="0" applyNumberFormat="1" applyFont="1" applyFill="1" applyBorder="1" applyAlignment="1" applyProtection="1">
      <protection locked="0"/>
    </xf>
    <xf numFmtId="3" fontId="2" fillId="8" borderId="5" xfId="0" applyNumberFormat="1" applyFont="1" applyFill="1" applyBorder="1" applyAlignment="1" applyProtection="1">
      <protection locked="0"/>
    </xf>
    <xf numFmtId="3" fontId="4" fillId="2" borderId="3" xfId="0" applyNumberFormat="1" applyFont="1" applyFill="1" applyBorder="1" applyAlignment="1" applyProtection="1">
      <alignment horizontal="center" vertical="top" wrapText="1"/>
    </xf>
    <xf numFmtId="3" fontId="4" fillId="2" borderId="2" xfId="0" applyNumberFormat="1" applyFont="1" applyFill="1" applyBorder="1" applyAlignment="1" applyProtection="1">
      <alignment horizontal="center" vertical="top" wrapText="1"/>
    </xf>
    <xf numFmtId="0" fontId="41" fillId="0" borderId="37" xfId="0" applyFont="1" applyBorder="1" applyAlignment="1">
      <alignment horizontal="left" vertical="top" wrapText="1"/>
    </xf>
    <xf numFmtId="0" fontId="42" fillId="0" borderId="37" xfId="0" applyFont="1" applyBorder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top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3" fontId="17" fillId="2" borderId="2" xfId="0" applyNumberFormat="1" applyFont="1" applyFill="1" applyBorder="1" applyAlignment="1" applyProtection="1">
      <alignment horizontal="right" vertical="center" wrapText="1"/>
    </xf>
    <xf numFmtId="3" fontId="29" fillId="0" borderId="32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 applyProtection="1">
      <alignment horizontal="right" wrapText="1"/>
      <protection locked="0"/>
    </xf>
    <xf numFmtId="0" fontId="2" fillId="7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2" fillId="7" borderId="5" xfId="0" applyFont="1" applyFill="1" applyBorder="1" applyAlignment="1" applyProtection="1">
      <alignment horizontal="left" wrapText="1"/>
      <protection locked="0"/>
    </xf>
    <xf numFmtId="3" fontId="2" fillId="0" borderId="5" xfId="0" applyNumberFormat="1" applyFont="1" applyFill="1" applyBorder="1" applyAlignment="1" applyProtection="1">
      <alignment horizontal="right" wrapText="1"/>
      <protection locked="0"/>
    </xf>
    <xf numFmtId="3" fontId="29" fillId="0" borderId="32" xfId="0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67" fontId="2" fillId="0" borderId="6" xfId="0" applyNumberFormat="1" applyFont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/>
    <xf numFmtId="3" fontId="8" fillId="0" borderId="6" xfId="0" applyNumberFormat="1" applyFont="1" applyBorder="1" applyAlignment="1" applyProtection="1">
      <protection locked="0"/>
    </xf>
    <xf numFmtId="0" fontId="7" fillId="0" borderId="0" xfId="0" applyFont="1" applyAlignment="1" applyProtection="1">
      <alignment vertical="top" wrapText="1"/>
    </xf>
    <xf numFmtId="3" fontId="2" fillId="2" borderId="20" xfId="0" applyNumberFormat="1" applyFont="1" applyFill="1" applyBorder="1" applyAlignment="1" applyProtection="1">
      <alignment horizontal="left"/>
    </xf>
    <xf numFmtId="3" fontId="8" fillId="2" borderId="6" xfId="0" applyNumberFormat="1" applyFont="1" applyFill="1" applyBorder="1" applyAlignment="1" applyProtection="1">
      <alignment horizontal="left" indent="1"/>
    </xf>
    <xf numFmtId="3" fontId="2" fillId="2" borderId="25" xfId="0" quotePrefix="1" applyNumberFormat="1" applyFont="1" applyFill="1" applyBorder="1" applyAlignment="1" applyProtection="1">
      <alignment horizontal="left"/>
    </xf>
    <xf numFmtId="3" fontId="2" fillId="2" borderId="25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>
      <alignment horizontal="left"/>
    </xf>
    <xf numFmtId="3" fontId="8" fillId="2" borderId="10" xfId="0" applyNumberFormat="1" applyFont="1" applyFill="1" applyBorder="1" applyAlignment="1" applyProtection="1">
      <alignment horizontal="left" indent="1"/>
    </xf>
    <xf numFmtId="3" fontId="8" fillId="0" borderId="10" xfId="0" applyNumberFormat="1" applyFont="1" applyBorder="1" applyAlignment="1" applyProtection="1">
      <protection locked="0"/>
    </xf>
    <xf numFmtId="3" fontId="2" fillId="2" borderId="10" xfId="0" quotePrefix="1" applyNumberFormat="1" applyFont="1" applyFill="1" applyBorder="1" applyAlignment="1" applyProtection="1">
      <alignment horizontal="left"/>
    </xf>
    <xf numFmtId="3" fontId="2" fillId="2" borderId="6" xfId="0" quotePrefix="1" applyNumberFormat="1" applyFont="1" applyFill="1" applyBorder="1" applyAlignment="1" applyProtection="1"/>
    <xf numFmtId="3" fontId="13" fillId="0" borderId="22" xfId="0" applyNumberFormat="1" applyFont="1" applyBorder="1" applyAlignment="1" applyProtection="1">
      <protection locked="0"/>
    </xf>
    <xf numFmtId="3" fontId="2" fillId="2" borderId="10" xfId="0" quotePrefix="1" applyNumberFormat="1" applyFont="1" applyFill="1" applyBorder="1" applyAlignment="1" applyProtection="1"/>
    <xf numFmtId="3" fontId="13" fillId="0" borderId="10" xfId="0" applyNumberFormat="1" applyFont="1" applyBorder="1" applyAlignment="1" applyProtection="1">
      <protection locked="0"/>
    </xf>
    <xf numFmtId="3" fontId="13" fillId="0" borderId="25" xfId="0" applyNumberFormat="1" applyFont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 vertical="top"/>
    </xf>
    <xf numFmtId="3" fontId="2" fillId="0" borderId="22" xfId="0" applyNumberFormat="1" applyFont="1" applyFill="1" applyBorder="1" applyAlignment="1" applyProtection="1">
      <protection locked="0"/>
    </xf>
    <xf numFmtId="3" fontId="8" fillId="0" borderId="6" xfId="0" applyNumberFormat="1" applyFont="1" applyFill="1" applyBorder="1" applyAlignment="1" applyProtection="1">
      <protection locked="0"/>
    </xf>
    <xf numFmtId="3" fontId="13" fillId="0" borderId="10" xfId="0" applyNumberFormat="1" applyFont="1" applyFill="1" applyBorder="1" applyAlignment="1" applyProtection="1">
      <protection locked="0"/>
    </xf>
    <xf numFmtId="3" fontId="13" fillId="0" borderId="6" xfId="0" applyNumberFormat="1" applyFont="1" applyFill="1" applyBorder="1" applyAlignment="1" applyProtection="1">
      <protection locked="0"/>
    </xf>
    <xf numFmtId="3" fontId="36" fillId="0" borderId="0" xfId="2" applyNumberFormat="1" applyFont="1" applyAlignment="1" applyProtection="1">
      <alignment horizontal="left"/>
    </xf>
    <xf numFmtId="0" fontId="36" fillId="0" borderId="0" xfId="2" applyFont="1" applyAlignment="1" applyProtection="1"/>
    <xf numFmtId="0" fontId="36" fillId="0" borderId="0" xfId="2" applyFont="1" applyAlignment="1" applyProtection="1">
      <alignment horizontal="left"/>
    </xf>
    <xf numFmtId="0" fontId="36" fillId="0" borderId="0" xfId="2" quotePrefix="1" applyFont="1" applyAlignment="1" applyProtection="1"/>
    <xf numFmtId="0" fontId="2" fillId="0" borderId="0" xfId="0" applyFont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6" borderId="38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left" vertical="center"/>
    </xf>
    <xf numFmtId="0" fontId="1" fillId="6" borderId="38" xfId="0" applyFont="1" applyFill="1" applyBorder="1" applyAlignment="1" applyProtection="1">
      <alignment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right" vertical="center"/>
    </xf>
    <xf numFmtId="0" fontId="43" fillId="0" borderId="0" xfId="0" applyFont="1" applyAlignment="1" applyProtection="1">
      <alignment vertical="top" wrapText="1"/>
    </xf>
    <xf numFmtId="41" fontId="1" fillId="0" borderId="0" xfId="0" applyNumberFormat="1" applyFont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3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41" fontId="44" fillId="0" borderId="5" xfId="0" applyNumberFormat="1" applyFont="1" applyFill="1" applyBorder="1" applyAlignment="1" applyProtection="1"/>
    <xf numFmtId="3" fontId="29" fillId="0" borderId="17" xfId="0" applyNumberFormat="1" applyFont="1" applyFill="1" applyBorder="1" applyAlignment="1" applyProtection="1">
      <alignment vertical="center"/>
    </xf>
    <xf numFmtId="3" fontId="29" fillId="0" borderId="17" xfId="0" applyNumberFormat="1" applyFont="1" applyFill="1" applyBorder="1" applyAlignment="1" applyProtection="1">
      <alignment horizontal="right"/>
    </xf>
    <xf numFmtId="41" fontId="44" fillId="0" borderId="17" xfId="0" applyNumberFormat="1" applyFont="1" applyFill="1" applyBorder="1" applyAlignment="1" applyProtection="1"/>
    <xf numFmtId="3" fontId="29" fillId="0" borderId="0" xfId="0" applyNumberFormat="1" applyFont="1" applyFill="1" applyBorder="1" applyAlignment="1" applyProtection="1">
      <alignment vertical="center"/>
    </xf>
    <xf numFmtId="3" fontId="29" fillId="0" borderId="0" xfId="0" applyNumberFormat="1" applyFont="1" applyFill="1" applyBorder="1" applyAlignment="1" applyProtection="1">
      <alignment horizontal="right"/>
    </xf>
    <xf numFmtId="41" fontId="30" fillId="0" borderId="17" xfId="0" applyNumberFormat="1" applyFont="1" applyFill="1" applyBorder="1" applyAlignment="1" applyProtection="1"/>
    <xf numFmtId="41" fontId="30" fillId="0" borderId="0" xfId="0" applyNumberFormat="1" applyFont="1" applyFill="1" applyBorder="1" applyAlignment="1" applyProtection="1"/>
    <xf numFmtId="41" fontId="44" fillId="0" borderId="0" xfId="0" applyNumberFormat="1" applyFont="1" applyFill="1" applyBorder="1" applyAlignment="1" applyProtection="1"/>
    <xf numFmtId="0" fontId="11" fillId="0" borderId="0" xfId="0" applyFont="1" applyAlignment="1" applyProtection="1">
      <alignment vertical="top"/>
    </xf>
    <xf numFmtId="3" fontId="2" fillId="0" borderId="5" xfId="3" applyNumberFormat="1" applyFont="1" applyFill="1" applyBorder="1" applyAlignment="1" applyProtection="1">
      <alignment horizontal="right"/>
      <protection locked="0"/>
    </xf>
    <xf numFmtId="3" fontId="2" fillId="0" borderId="18" xfId="3" applyNumberFormat="1" applyFont="1" applyFill="1" applyBorder="1" applyAlignment="1" applyProtection="1">
      <protection locked="0"/>
    </xf>
    <xf numFmtId="3" fontId="2" fillId="0" borderId="18" xfId="3" applyNumberFormat="1" applyFont="1" applyFill="1" applyBorder="1" applyAlignment="1" applyProtection="1">
      <alignment horizontal="right"/>
      <protection locked="0"/>
    </xf>
    <xf numFmtId="3" fontId="2" fillId="0" borderId="2" xfId="3" applyNumberFormat="1" applyFont="1" applyFill="1" applyBorder="1" applyAlignment="1" applyProtection="1">
      <alignment horizontal="right"/>
      <protection locked="0"/>
    </xf>
    <xf numFmtId="3" fontId="8" fillId="0" borderId="2" xfId="3" applyNumberFormat="1" applyFont="1" applyFill="1" applyBorder="1" applyAlignment="1" applyProtection="1">
      <alignment horizontal="right"/>
      <protection locked="0"/>
    </xf>
    <xf numFmtId="3" fontId="2" fillId="0" borderId="4" xfId="3" applyNumberFormat="1" applyFont="1" applyFill="1" applyBorder="1" applyAlignment="1" applyProtection="1">
      <alignment horizontal="right"/>
      <protection locked="0"/>
    </xf>
    <xf numFmtId="3" fontId="8" fillId="0" borderId="4" xfId="3" applyNumberFormat="1" applyFont="1" applyFill="1" applyBorder="1" applyAlignment="1" applyProtection="1">
      <alignment horizontal="right"/>
      <protection locked="0"/>
    </xf>
    <xf numFmtId="3" fontId="2" fillId="0" borderId="19" xfId="3" applyNumberFormat="1" applyFont="1" applyFill="1" applyBorder="1" applyAlignment="1" applyProtection="1">
      <alignment horizontal="right"/>
      <protection locked="0"/>
    </xf>
    <xf numFmtId="3" fontId="4" fillId="0" borderId="5" xfId="3" applyNumberFormat="1" applyFont="1" applyFill="1" applyBorder="1" applyAlignment="1" applyProtection="1">
      <protection locked="0"/>
    </xf>
    <xf numFmtId="0" fontId="8" fillId="6" borderId="5" xfId="3" applyFont="1" applyFill="1" applyBorder="1" applyAlignment="1" applyProtection="1">
      <alignment horizontal="left"/>
    </xf>
    <xf numFmtId="0" fontId="14" fillId="0" borderId="0" xfId="0" applyFont="1"/>
    <xf numFmtId="3" fontId="8" fillId="0" borderId="5" xfId="3" applyNumberFormat="1" applyFont="1" applyFill="1" applyBorder="1" applyAlignment="1" applyProtection="1">
      <protection locked="0"/>
    </xf>
    <xf numFmtId="0" fontId="2" fillId="6" borderId="5" xfId="3" applyNumberFormat="1" applyFont="1" applyFill="1" applyBorder="1" applyAlignment="1" applyProtection="1">
      <alignment horizontal="center" vertical="top"/>
    </xf>
    <xf numFmtId="0" fontId="2" fillId="6" borderId="5" xfId="3" applyNumberFormat="1" applyFont="1" applyFill="1" applyBorder="1" applyAlignment="1" applyProtection="1">
      <alignment horizontal="center" vertical="top" wrapText="1"/>
    </xf>
    <xf numFmtId="0" fontId="12" fillId="0" borderId="0" xfId="0" applyFont="1"/>
    <xf numFmtId="0" fontId="1" fillId="0" borderId="0" xfId="0" applyFont="1" applyFill="1" applyProtection="1"/>
    <xf numFmtId="0" fontId="2" fillId="6" borderId="18" xfId="3" applyNumberFormat="1" applyFont="1" applyFill="1" applyBorder="1" applyAlignment="1" applyProtection="1"/>
    <xf numFmtId="0" fontId="8" fillId="6" borderId="5" xfId="3" applyNumberFormat="1" applyFont="1" applyFill="1" applyBorder="1" applyAlignment="1" applyProtection="1"/>
    <xf numFmtId="3" fontId="4" fillId="0" borderId="5" xfId="3" applyNumberFormat="1" applyFont="1" applyFill="1" applyBorder="1" applyAlignment="1" applyProtection="1">
      <alignment horizontal="right"/>
      <protection locked="0"/>
    </xf>
    <xf numFmtId="0" fontId="8" fillId="6" borderId="5" xfId="3" applyNumberFormat="1" applyFont="1" applyFill="1" applyBorder="1" applyAlignment="1" applyProtection="1">
      <alignment horizontal="left"/>
    </xf>
    <xf numFmtId="3" fontId="8" fillId="0" borderId="19" xfId="3" applyNumberFormat="1" applyFont="1" applyFill="1" applyBorder="1" applyAlignment="1" applyProtection="1">
      <alignment horizontal="right"/>
      <protection locked="0"/>
    </xf>
    <xf numFmtId="3" fontId="8" fillId="0" borderId="5" xfId="3" applyNumberFormat="1" applyFont="1" applyFill="1" applyBorder="1" applyAlignment="1" applyProtection="1">
      <alignment horizontal="right"/>
      <protection locked="0"/>
    </xf>
    <xf numFmtId="0" fontId="4" fillId="6" borderId="5" xfId="3" applyFont="1" applyFill="1" applyBorder="1" applyAlignment="1" applyProtection="1"/>
    <xf numFmtId="0" fontId="8" fillId="6" borderId="5" xfId="3" applyFont="1" applyFill="1" applyBorder="1" applyAlignment="1" applyProtection="1"/>
    <xf numFmtId="0" fontId="4" fillId="6" borderId="5" xfId="0" applyFont="1" applyFill="1" applyBorder="1" applyProtection="1"/>
    <xf numFmtId="3" fontId="2" fillId="0" borderId="1" xfId="3" applyNumberFormat="1" applyFont="1" applyFill="1" applyBorder="1" applyAlignment="1" applyProtection="1">
      <alignment horizontal="right"/>
      <protection locked="0"/>
    </xf>
    <xf numFmtId="0" fontId="2" fillId="6" borderId="20" xfId="0" applyFont="1" applyFill="1" applyBorder="1" applyAlignment="1" applyProtection="1">
      <alignment horizontal="left"/>
    </xf>
    <xf numFmtId="0" fontId="2" fillId="6" borderId="25" xfId="0" quotePrefix="1" applyFont="1" applyFill="1" applyBorder="1" applyAlignment="1" applyProtection="1">
      <alignment horizontal="left"/>
    </xf>
    <xf numFmtId="3" fontId="8" fillId="0" borderId="18" xfId="3" applyNumberFormat="1" applyFont="1" applyFill="1" applyBorder="1" applyAlignment="1" applyProtection="1">
      <alignment horizontal="right"/>
      <protection locked="0"/>
    </xf>
    <xf numFmtId="0" fontId="2" fillId="6" borderId="33" xfId="0" applyFont="1" applyFill="1" applyBorder="1" applyProtection="1"/>
    <xf numFmtId="0" fontId="2" fillId="6" borderId="25" xfId="0" applyFont="1" applyFill="1" applyBorder="1" applyProtection="1"/>
    <xf numFmtId="3" fontId="28" fillId="0" borderId="5" xfId="3" applyNumberFormat="1" applyFont="1" applyFill="1" applyBorder="1" applyAlignment="1" applyProtection="1">
      <alignment horizontal="right"/>
      <protection locked="0"/>
    </xf>
    <xf numFmtId="3" fontId="28" fillId="0" borderId="5" xfId="3" applyNumberFormat="1" applyFont="1" applyFill="1" applyBorder="1" applyAlignment="1" applyProtection="1">
      <protection locked="0"/>
    </xf>
    <xf numFmtId="0" fontId="28" fillId="6" borderId="5" xfId="3" applyFont="1" applyFill="1" applyBorder="1" applyAlignment="1" applyProtection="1"/>
    <xf numFmtId="0" fontId="28" fillId="6" borderId="5" xfId="3" applyFont="1" applyFill="1" applyBorder="1" applyAlignment="1" applyProtection="1">
      <alignment horizontal="left"/>
    </xf>
    <xf numFmtId="0" fontId="28" fillId="6" borderId="5" xfId="3" applyNumberFormat="1" applyFont="1" applyFill="1" applyBorder="1" applyAlignment="1" applyProtection="1"/>
    <xf numFmtId="0" fontId="28" fillId="6" borderId="5" xfId="3" applyNumberFormat="1" applyFont="1" applyFill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wrapText="1"/>
      <protection locked="0"/>
    </xf>
    <xf numFmtId="3" fontId="2" fillId="0" borderId="8" xfId="3" applyNumberFormat="1" applyFont="1" applyFill="1" applyBorder="1" applyAlignment="1" applyProtection="1">
      <alignment horizontal="right"/>
      <protection locked="0"/>
    </xf>
    <xf numFmtId="3" fontId="2" fillId="0" borderId="7" xfId="3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top"/>
    </xf>
    <xf numFmtId="0" fontId="4" fillId="0" borderId="0" xfId="0" applyFont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8" fillId="0" borderId="10" xfId="0" applyNumberFormat="1" applyFont="1" applyFill="1" applyBorder="1" applyAlignment="1" applyProtection="1">
      <protection locked="0"/>
    </xf>
    <xf numFmtId="3" fontId="2" fillId="11" borderId="5" xfId="3" applyNumberFormat="1" applyFont="1" applyFill="1" applyBorder="1" applyAlignment="1" applyProtection="1">
      <alignment horizontal="right"/>
    </xf>
    <xf numFmtId="3" fontId="2" fillId="11" borderId="18" xfId="3" applyNumberFormat="1" applyFont="1" applyFill="1" applyBorder="1" applyAlignment="1" applyProtection="1">
      <alignment horizontal="right"/>
    </xf>
    <xf numFmtId="3" fontId="2" fillId="11" borderId="1" xfId="3" applyNumberFormat="1" applyFont="1" applyFill="1" applyBorder="1" applyAlignment="1" applyProtection="1">
      <alignment horizontal="right"/>
    </xf>
    <xf numFmtId="3" fontId="2" fillId="11" borderId="2" xfId="3" applyNumberFormat="1" applyFont="1" applyFill="1" applyBorder="1" applyAlignment="1" applyProtection="1">
      <alignment horizontal="right"/>
    </xf>
    <xf numFmtId="3" fontId="8" fillId="11" borderId="2" xfId="3" applyNumberFormat="1" applyFont="1" applyFill="1" applyBorder="1" applyAlignment="1" applyProtection="1">
      <alignment horizontal="right"/>
    </xf>
    <xf numFmtId="3" fontId="2" fillId="11" borderId="4" xfId="3" applyNumberFormat="1" applyFont="1" applyFill="1" applyBorder="1" applyAlignment="1" applyProtection="1">
      <alignment horizontal="right"/>
    </xf>
    <xf numFmtId="3" fontId="8" fillId="11" borderId="4" xfId="3" applyNumberFormat="1" applyFont="1" applyFill="1" applyBorder="1" applyAlignment="1" applyProtection="1">
      <alignment horizontal="right"/>
    </xf>
    <xf numFmtId="3" fontId="4" fillId="11" borderId="5" xfId="3" applyNumberFormat="1" applyFont="1" applyFill="1" applyBorder="1" applyAlignment="1" applyProtection="1">
      <alignment horizontal="right"/>
    </xf>
    <xf numFmtId="3" fontId="8" fillId="11" borderId="5" xfId="3" applyNumberFormat="1" applyFont="1" applyFill="1" applyBorder="1" applyAlignment="1" applyProtection="1"/>
    <xf numFmtId="3" fontId="28" fillId="11" borderId="5" xfId="3" applyNumberFormat="1" applyFont="1" applyFill="1" applyBorder="1" applyAlignment="1" applyProtection="1"/>
    <xf numFmtId="3" fontId="2" fillId="11" borderId="18" xfId="3" applyNumberFormat="1" applyFont="1" applyFill="1" applyBorder="1" applyAlignment="1" applyProtection="1"/>
    <xf numFmtId="3" fontId="2" fillId="11" borderId="19" xfId="3" applyNumberFormat="1" applyFont="1" applyFill="1" applyBorder="1" applyAlignment="1" applyProtection="1">
      <alignment horizontal="right"/>
    </xf>
    <xf numFmtId="3" fontId="4" fillId="11" borderId="5" xfId="3" applyNumberFormat="1" applyFont="1" applyFill="1" applyBorder="1" applyAlignment="1" applyProtection="1"/>
    <xf numFmtId="3" fontId="2" fillId="11" borderId="8" xfId="3" applyNumberFormat="1" applyFont="1" applyFill="1" applyBorder="1" applyAlignment="1" applyProtection="1">
      <alignment horizontal="right"/>
    </xf>
    <xf numFmtId="3" fontId="8" fillId="11" borderId="19" xfId="3" applyNumberFormat="1" applyFont="1" applyFill="1" applyBorder="1" applyAlignment="1" applyProtection="1">
      <alignment horizontal="right"/>
    </xf>
    <xf numFmtId="3" fontId="8" fillId="11" borderId="18" xfId="3" applyNumberFormat="1" applyFont="1" applyFill="1" applyBorder="1" applyAlignment="1" applyProtection="1">
      <alignment horizontal="right"/>
    </xf>
    <xf numFmtId="3" fontId="2" fillId="11" borderId="7" xfId="3" applyNumberFormat="1" applyFont="1" applyFill="1" applyBorder="1" applyAlignment="1" applyProtection="1">
      <alignment horizontal="right"/>
    </xf>
    <xf numFmtId="0" fontId="14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</xf>
    <xf numFmtId="0" fontId="45" fillId="0" borderId="0" xfId="0" applyFont="1" applyFill="1" applyAlignment="1" applyProtection="1">
      <alignment horizontal="left"/>
    </xf>
    <xf numFmtId="0" fontId="4" fillId="0" borderId="0" xfId="2" applyFont="1" applyAlignment="1" applyProtection="1"/>
    <xf numFmtId="0" fontId="4" fillId="0" borderId="0" xfId="2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46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top" wrapText="1"/>
    </xf>
    <xf numFmtId="0" fontId="19" fillId="0" borderId="0" xfId="0" applyFont="1" applyAlignment="1" applyProtection="1">
      <alignment wrapText="1"/>
    </xf>
    <xf numFmtId="0" fontId="19" fillId="0" borderId="29" xfId="0" applyFont="1" applyBorder="1" applyAlignment="1" applyProtection="1">
      <alignment horizontal="left"/>
      <protection locked="0"/>
    </xf>
    <xf numFmtId="15" fontId="19" fillId="0" borderId="29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wrapText="1"/>
    </xf>
    <xf numFmtId="0" fontId="26" fillId="0" borderId="0" xfId="2" applyAlignment="1" applyProtection="1">
      <alignment wrapText="1"/>
    </xf>
    <xf numFmtId="0" fontId="4" fillId="0" borderId="0" xfId="0" applyFont="1" applyAlignment="1" applyProtection="1">
      <alignment wrapText="1"/>
    </xf>
    <xf numFmtId="0" fontId="2" fillId="0" borderId="0" xfId="0" applyFont="1" applyBorder="1" applyProtection="1"/>
    <xf numFmtId="0" fontId="14" fillId="0" borderId="0" xfId="0" applyFont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right" vertical="top" wrapText="1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/>
    </xf>
    <xf numFmtId="0" fontId="4" fillId="6" borderId="16" xfId="0" applyFont="1" applyFill="1" applyBorder="1" applyAlignment="1" applyProtection="1">
      <alignment vertical="center"/>
    </xf>
    <xf numFmtId="0" fontId="2" fillId="6" borderId="12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wrapText="1"/>
    </xf>
    <xf numFmtId="0" fontId="2" fillId="6" borderId="12" xfId="0" applyFont="1" applyFill="1" applyBorder="1" applyAlignment="1" applyProtection="1">
      <alignment wrapText="1"/>
    </xf>
    <xf numFmtId="0" fontId="25" fillId="6" borderId="3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 vertical="center" wrapText="1"/>
    </xf>
    <xf numFmtId="0" fontId="4" fillId="6" borderId="13" xfId="3" applyNumberFormat="1" applyFont="1" applyFill="1" applyBorder="1" applyAlignment="1" applyProtection="1">
      <alignment horizontal="left" vertical="top"/>
    </xf>
    <xf numFmtId="0" fontId="4" fillId="6" borderId="32" xfId="3" applyNumberFormat="1" applyFont="1" applyFill="1" applyBorder="1" applyAlignment="1" applyProtection="1">
      <alignment horizontal="left" vertical="top"/>
    </xf>
    <xf numFmtId="0" fontId="4" fillId="6" borderId="11" xfId="3" applyNumberFormat="1" applyFont="1" applyFill="1" applyBorder="1" applyAlignment="1" applyProtection="1">
      <alignment horizontal="left" vertical="top"/>
    </xf>
    <xf numFmtId="0" fontId="4" fillId="6" borderId="3" xfId="3" applyNumberFormat="1" applyFont="1" applyFill="1" applyBorder="1" applyAlignment="1" applyProtection="1">
      <alignment horizontal="center" vertical="top"/>
    </xf>
    <xf numFmtId="0" fontId="4" fillId="6" borderId="2" xfId="3" applyNumberFormat="1" applyFont="1" applyFill="1" applyBorder="1" applyAlignment="1" applyProtection="1">
      <alignment horizontal="center" vertical="top"/>
    </xf>
    <xf numFmtId="0" fontId="2" fillId="6" borderId="24" xfId="0" applyFont="1" applyFill="1" applyBorder="1" applyAlignment="1" applyProtection="1">
      <alignment wrapText="1"/>
    </xf>
    <xf numFmtId="0" fontId="2" fillId="6" borderId="22" xfId="0" applyFont="1" applyFill="1" applyBorder="1" applyAlignment="1" applyProtection="1">
      <alignment wrapText="1"/>
    </xf>
    <xf numFmtId="0" fontId="4" fillId="6" borderId="5" xfId="3" applyNumberFormat="1" applyFont="1" applyFill="1" applyBorder="1" applyAlignment="1" applyProtection="1">
      <alignment vertical="center"/>
    </xf>
    <xf numFmtId="0" fontId="4" fillId="6" borderId="3" xfId="3" applyNumberFormat="1" applyFont="1" applyFill="1" applyBorder="1" applyAlignment="1" applyProtection="1">
      <alignment horizontal="center" vertical="top" wrapText="1"/>
    </xf>
    <xf numFmtId="0" fontId="4" fillId="6" borderId="2" xfId="3" applyNumberFormat="1" applyFont="1" applyFill="1" applyBorder="1" applyAlignment="1" applyProtection="1">
      <alignment horizontal="center" vertical="top" wrapText="1"/>
    </xf>
    <xf numFmtId="0" fontId="4" fillId="6" borderId="5" xfId="0" applyFont="1" applyFill="1" applyBorder="1" applyProtection="1"/>
    <xf numFmtId="0" fontId="4" fillId="6" borderId="5" xfId="3" applyNumberFormat="1" applyFont="1" applyFill="1" applyBorder="1" applyAlignment="1" applyProtection="1">
      <alignment horizontal="left" vertical="center"/>
    </xf>
    <xf numFmtId="0" fontId="2" fillId="6" borderId="13" xfId="0" applyFont="1" applyFill="1" applyBorder="1" applyAlignment="1" applyProtection="1">
      <alignment wrapText="1"/>
    </xf>
    <xf numFmtId="0" fontId="2" fillId="6" borderId="11" xfId="0" applyFont="1" applyFill="1" applyBorder="1" applyAlignment="1" applyProtection="1">
      <alignment wrapText="1"/>
    </xf>
    <xf numFmtId="0" fontId="2" fillId="6" borderId="23" xfId="0" applyFont="1" applyFill="1" applyBorder="1" applyAlignment="1" applyProtection="1">
      <alignment wrapText="1"/>
    </xf>
    <xf numFmtId="0" fontId="2" fillId="6" borderId="10" xfId="0" applyFont="1" applyFill="1" applyBorder="1" applyAlignment="1" applyProtection="1">
      <alignment wrapText="1"/>
    </xf>
    <xf numFmtId="0" fontId="2" fillId="6" borderId="33" xfId="0" applyFont="1" applyFill="1" applyBorder="1" applyAlignment="1" applyProtection="1">
      <alignment wrapText="1"/>
    </xf>
    <xf numFmtId="0" fontId="2" fillId="6" borderId="25" xfId="0" applyFont="1" applyFill="1" applyBorder="1" applyAlignment="1" applyProtection="1">
      <alignment wrapText="1"/>
    </xf>
    <xf numFmtId="0" fontId="2" fillId="6" borderId="15" xfId="0" applyFont="1" applyFill="1" applyBorder="1" applyAlignment="1" applyProtection="1">
      <alignment wrapText="1"/>
    </xf>
    <xf numFmtId="0" fontId="2" fillId="6" borderId="6" xfId="0" applyFont="1" applyFill="1" applyBorder="1" applyAlignment="1" applyProtection="1">
      <alignment wrapText="1"/>
    </xf>
    <xf numFmtId="0" fontId="7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4" fillId="2" borderId="13" xfId="0" applyFont="1" applyFill="1" applyBorder="1" applyAlignment="1" applyProtection="1">
      <alignment vertical="center" wrapText="1"/>
    </xf>
    <xf numFmtId="0" fontId="2" fillId="2" borderId="32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0" fillId="0" borderId="0" xfId="0" applyAlignment="1"/>
    <xf numFmtId="0" fontId="4" fillId="2" borderId="13" xfId="0" applyFont="1" applyFill="1" applyBorder="1" applyAlignment="1" applyProtection="1">
      <alignment horizontal="left" vertical="top" wrapText="1"/>
    </xf>
    <xf numFmtId="0" fontId="0" fillId="0" borderId="32" xfId="0" applyBorder="1" applyAlignment="1">
      <alignment horizontal="left" wrapText="1"/>
    </xf>
    <xf numFmtId="0" fontId="2" fillId="9" borderId="3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1" fillId="0" borderId="37" xfId="0" applyFont="1" applyBorder="1" applyAlignment="1">
      <alignment horizontal="left" vertical="top" wrapText="1"/>
    </xf>
    <xf numFmtId="0" fontId="7" fillId="0" borderId="37" xfId="0" applyFont="1" applyBorder="1" applyAlignment="1">
      <alignment vertical="top"/>
    </xf>
    <xf numFmtId="0" fontId="2" fillId="6" borderId="24" xfId="0" applyFont="1" applyFill="1" applyBorder="1" applyAlignment="1" applyProtection="1">
      <alignment horizontal="left"/>
    </xf>
    <xf numFmtId="0" fontId="0" fillId="0" borderId="22" xfId="0" applyBorder="1" applyAlignment="1"/>
    <xf numFmtId="0" fontId="42" fillId="0" borderId="37" xfId="0" applyFont="1" applyBorder="1" applyAlignment="1">
      <alignment horizontal="left" vertical="center" wrapText="1"/>
    </xf>
    <xf numFmtId="0" fontId="33" fillId="0" borderId="37" xfId="0" applyFont="1" applyBorder="1" applyAlignment="1">
      <alignment vertical="center"/>
    </xf>
    <xf numFmtId="0" fontId="4" fillId="2" borderId="16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20" xfId="0" applyFont="1" applyFill="1" applyBorder="1" applyAlignment="1" applyProtection="1">
      <alignment horizontal="left" vertical="top" wrapText="1"/>
    </xf>
    <xf numFmtId="0" fontId="4" fillId="2" borderId="28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center" vertical="top" wrapText="1"/>
    </xf>
    <xf numFmtId="3" fontId="4" fillId="2" borderId="2" xfId="0" applyNumberFormat="1" applyFont="1" applyFill="1" applyBorder="1" applyAlignment="1" applyProtection="1">
      <alignment horizontal="center" vertical="top" wrapText="1"/>
    </xf>
    <xf numFmtId="3" fontId="4" fillId="2" borderId="16" xfId="0" applyNumberFormat="1" applyFont="1" applyFill="1" applyBorder="1" applyAlignment="1" applyProtection="1">
      <alignment horizontal="left" vertical="top" wrapText="1"/>
    </xf>
    <xf numFmtId="3" fontId="4" fillId="2" borderId="17" xfId="0" applyNumberFormat="1" applyFont="1" applyFill="1" applyBorder="1" applyAlignment="1" applyProtection="1">
      <alignment horizontal="left" vertical="top" wrapText="1"/>
    </xf>
    <xf numFmtId="3" fontId="4" fillId="2" borderId="12" xfId="0" applyNumberFormat="1" applyFont="1" applyFill="1" applyBorder="1" applyAlignment="1" applyProtection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6" xfId="0" applyBorder="1" applyAlignment="1">
      <alignment vertical="top"/>
    </xf>
    <xf numFmtId="3" fontId="12" fillId="2" borderId="3" xfId="0" applyNumberFormat="1" applyFont="1" applyFill="1" applyBorder="1" applyAlignment="1" applyProtection="1">
      <alignment horizontal="center" vertical="top" wrapText="1"/>
    </xf>
    <xf numFmtId="0" fontId="1" fillId="0" borderId="8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2" fillId="6" borderId="13" xfId="0" applyFont="1" applyFill="1" applyBorder="1" applyAlignment="1" applyProtection="1">
      <alignment vertical="center"/>
    </xf>
    <xf numFmtId="0" fontId="12" fillId="6" borderId="32" xfId="0" applyFont="1" applyFill="1" applyBorder="1" applyAlignment="1">
      <alignment vertical="center"/>
    </xf>
    <xf numFmtId="0" fontId="12" fillId="6" borderId="11" xfId="0" applyFont="1" applyFill="1" applyBorder="1" applyAlignment="1">
      <alignment vertical="center"/>
    </xf>
    <xf numFmtId="0" fontId="0" fillId="0" borderId="12" xfId="0" applyBorder="1" applyAlignment="1" applyProtection="1">
      <alignment vertical="top"/>
    </xf>
    <xf numFmtId="0" fontId="0" fillId="0" borderId="20" xfId="0" applyBorder="1" applyAlignment="1" applyProtection="1">
      <alignment vertical="top"/>
    </xf>
    <xf numFmtId="0" fontId="0" fillId="0" borderId="28" xfId="0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1" fillId="0" borderId="8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6" borderId="32" xfId="0" applyFont="1" applyFill="1" applyBorder="1" applyAlignment="1" applyProtection="1">
      <alignment vertical="center"/>
    </xf>
    <xf numFmtId="0" fontId="1" fillId="6" borderId="11" xfId="0" applyFont="1" applyFill="1" applyBorder="1" applyAlignment="1" applyProtection="1">
      <alignment vertical="center"/>
    </xf>
    <xf numFmtId="3" fontId="2" fillId="5" borderId="3" xfId="0" applyNumberFormat="1" applyFont="1" applyFill="1" applyBorder="1" applyAlignment="1" applyProtection="1"/>
    <xf numFmtId="3" fontId="2" fillId="5" borderId="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0" fontId="0" fillId="0" borderId="12" xfId="0" applyBorder="1" applyAlignment="1"/>
    <xf numFmtId="0" fontId="0" fillId="0" borderId="20" xfId="0" applyBorder="1" applyAlignment="1"/>
    <xf numFmtId="0" fontId="0" fillId="0" borderId="28" xfId="0" applyBorder="1" applyAlignment="1"/>
    <xf numFmtId="0" fontId="0" fillId="0" borderId="15" xfId="0" applyBorder="1" applyAlignment="1"/>
    <xf numFmtId="0" fontId="0" fillId="0" borderId="6" xfId="0" applyBorder="1" applyAlignment="1"/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3" fontId="29" fillId="0" borderId="17" xfId="0" applyNumberFormat="1" applyFont="1" applyFill="1" applyBorder="1" applyAlignment="1" applyProtection="1"/>
    <xf numFmtId="0" fontId="14" fillId="0" borderId="17" xfId="0" applyFont="1" applyFill="1" applyBorder="1" applyAlignment="1" applyProtection="1"/>
    <xf numFmtId="0" fontId="12" fillId="6" borderId="32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0" fillId="0" borderId="12" xfId="0" applyBorder="1" applyAlignment="1" applyProtection="1"/>
    <xf numFmtId="0" fontId="0" fillId="0" borderId="20" xfId="0" applyBorder="1" applyAlignment="1" applyProtection="1"/>
    <xf numFmtId="0" fontId="0" fillId="0" borderId="28" xfId="0" applyBorder="1" applyAlignment="1" applyProtection="1"/>
    <xf numFmtId="0" fontId="0" fillId="0" borderId="15" xfId="0" applyBorder="1" applyAlignment="1" applyProtection="1"/>
    <xf numFmtId="0" fontId="0" fillId="0" borderId="6" xfId="0" applyBorder="1" applyAlignment="1" applyProtection="1"/>
    <xf numFmtId="0" fontId="7" fillId="0" borderId="0" xfId="0" applyFont="1" applyAlignment="1" applyProtection="1">
      <alignment vertical="center" wrapText="1"/>
    </xf>
    <xf numFmtId="0" fontId="0" fillId="0" borderId="22" xfId="0" applyBorder="1" applyAlignment="1" applyProtection="1"/>
    <xf numFmtId="0" fontId="2" fillId="9" borderId="33" xfId="0" applyFont="1" applyFill="1" applyBorder="1" applyAlignment="1" applyProtection="1"/>
    <xf numFmtId="0" fontId="2" fillId="9" borderId="35" xfId="0" applyFont="1" applyFill="1" applyBorder="1" applyAlignment="1" applyProtection="1"/>
    <xf numFmtId="0" fontId="2" fillId="9" borderId="25" xfId="0" applyFont="1" applyFill="1" applyBorder="1" applyAlignment="1" applyProtection="1"/>
    <xf numFmtId="0" fontId="2" fillId="9" borderId="24" xfId="0" applyFont="1" applyFill="1" applyBorder="1" applyAlignment="1" applyProtection="1"/>
    <xf numFmtId="0" fontId="2" fillId="9" borderId="36" xfId="0" applyFont="1" applyFill="1" applyBorder="1" applyAlignment="1" applyProtection="1"/>
    <xf numFmtId="0" fontId="2" fillId="9" borderId="22" xfId="0" applyFont="1" applyFill="1" applyBorder="1" applyAlignment="1" applyProtection="1"/>
    <xf numFmtId="0" fontId="0" fillId="0" borderId="36" xfId="0" applyBorder="1" applyAlignment="1" applyProtection="1"/>
    <xf numFmtId="3" fontId="4" fillId="2" borderId="13" xfId="0" applyNumberFormat="1" applyFont="1" applyFill="1" applyBorder="1" applyAlignment="1" applyProtection="1">
      <alignment horizontal="left" vertical="top"/>
    </xf>
    <xf numFmtId="0" fontId="2" fillId="0" borderId="32" xfId="0" applyFont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top"/>
    </xf>
    <xf numFmtId="0" fontId="2" fillId="0" borderId="20" xfId="0" applyFont="1" applyBorder="1" applyAlignment="1" applyProtection="1">
      <alignment horizontal="left" vertical="top" wrapText="1"/>
    </xf>
    <xf numFmtId="0" fontId="2" fillId="0" borderId="28" xfId="0" applyFont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3" fontId="4" fillId="2" borderId="8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3" fontId="2" fillId="2" borderId="13" xfId="0" applyNumberFormat="1" applyFont="1" applyFill="1" applyBorder="1" applyAlignment="1" applyProtection="1">
      <alignment horizontal="left" wrapText="1"/>
    </xf>
    <xf numFmtId="3" fontId="2" fillId="2" borderId="11" xfId="0" applyNumberFormat="1" applyFont="1" applyFill="1" applyBorder="1" applyAlignment="1" applyProtection="1">
      <alignment horizontal="left" wrapText="1"/>
    </xf>
    <xf numFmtId="3" fontId="2" fillId="2" borderId="13" xfId="0" applyNumberFormat="1" applyFont="1" applyFill="1" applyBorder="1" applyAlignment="1" applyProtection="1">
      <alignment horizontal="left" vertical="top" wrapText="1"/>
    </xf>
    <xf numFmtId="3" fontId="2" fillId="2" borderId="11" xfId="0" applyNumberFormat="1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/>
    <xf numFmtId="0" fontId="12" fillId="8" borderId="0" xfId="0" applyFont="1" applyFill="1" applyAlignment="1" applyProtection="1">
      <alignment wrapText="1"/>
    </xf>
    <xf numFmtId="0" fontId="0" fillId="8" borderId="0" xfId="0" applyFill="1" applyAlignment="1" applyProtection="1"/>
    <xf numFmtId="0" fontId="12" fillId="6" borderId="39" xfId="0" applyFont="1" applyFill="1" applyBorder="1" applyAlignment="1" applyProtection="1">
      <alignment horizontal="left" vertical="center"/>
    </xf>
    <xf numFmtId="0" fontId="12" fillId="6" borderId="40" xfId="0" applyFont="1" applyFill="1" applyBorder="1" applyAlignment="1" applyProtection="1">
      <alignment horizontal="left" vertical="center"/>
    </xf>
    <xf numFmtId="0" fontId="12" fillId="6" borderId="41" xfId="0" applyFont="1" applyFill="1" applyBorder="1" applyAlignment="1" applyProtection="1">
      <alignment horizontal="left" vertical="center"/>
    </xf>
    <xf numFmtId="0" fontId="1" fillId="6" borderId="38" xfId="0" applyFont="1" applyFill="1" applyBorder="1" applyAlignment="1" applyProtection="1">
      <alignment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left" vertical="center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37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1" fillId="10" borderId="38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3" fontId="3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</cellStyles>
  <dxfs count="2"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7620</xdr:rowOff>
    </xdr:from>
    <xdr:to>
      <xdr:col>2</xdr:col>
      <xdr:colOff>190500</xdr:colOff>
      <xdr:row>0</xdr:row>
      <xdr:rowOff>1303020</xdr:rowOff>
    </xdr:to>
    <xdr:pic>
      <xdr:nvPicPr>
        <xdr:cNvPr id="40622" name="Picture 16" descr="logo">
          <a:extLst>
            <a:ext uri="{FF2B5EF4-FFF2-40B4-BE49-F238E27FC236}">
              <a16:creationId xmlns:a16="http://schemas.microsoft.com/office/drawing/2014/main" id="{FCA70F02-3E2C-4978-86F3-2C00CCAD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"/>
          <a:ext cx="156972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portal.li/de/anwendungen-datenbanken/sichere-datenuebermittlung" TargetMode="External"/><Relationship Id="rId1" Type="http://schemas.openxmlformats.org/officeDocument/2006/relationships/hyperlink" Target="https://www.statistikportal.li/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42"/>
  </sheetPr>
  <dimension ref="A1:H60"/>
  <sheetViews>
    <sheetView showGridLines="0" tabSelected="1" zoomScaleNormal="100" workbookViewId="0">
      <selection activeCell="C12" sqref="C12:H12"/>
    </sheetView>
  </sheetViews>
  <sheetFormatPr baseColWidth="10" defaultColWidth="11.42578125" defaultRowHeight="12" x14ac:dyDescent="0.2"/>
  <cols>
    <col min="1" max="16384" width="11.42578125" style="48"/>
  </cols>
  <sheetData>
    <row r="1" spans="1:8" ht="110.1" customHeight="1" x14ac:dyDescent="0.2">
      <c r="H1" s="487" t="s">
        <v>688</v>
      </c>
    </row>
    <row r="4" spans="1:8" ht="23.25" x14ac:dyDescent="0.35">
      <c r="A4" s="518" t="s">
        <v>128</v>
      </c>
      <c r="B4" s="519"/>
      <c r="C4" s="519"/>
      <c r="D4" s="519"/>
      <c r="E4" s="519"/>
      <c r="F4" s="519"/>
      <c r="G4" s="519"/>
      <c r="H4" s="519"/>
    </row>
    <row r="5" spans="1:8" ht="23.25" x14ac:dyDescent="0.35">
      <c r="A5" s="518" t="s">
        <v>696</v>
      </c>
      <c r="B5" s="519"/>
      <c r="C5" s="519"/>
      <c r="D5" s="519"/>
      <c r="E5" s="519"/>
      <c r="F5" s="519"/>
      <c r="G5" s="519"/>
      <c r="H5" s="519"/>
    </row>
    <row r="8" spans="1:8" ht="81.95" customHeight="1" x14ac:dyDescent="0.2">
      <c r="A8" s="520" t="s">
        <v>575</v>
      </c>
      <c r="B8" s="520"/>
      <c r="C8" s="520"/>
      <c r="D8" s="520"/>
      <c r="E8" s="520"/>
      <c r="F8" s="520"/>
      <c r="G8" s="520"/>
      <c r="H8" s="520"/>
    </row>
    <row r="12" spans="1:8" ht="15" x14ac:dyDescent="0.2">
      <c r="A12" s="75" t="s">
        <v>114</v>
      </c>
      <c r="B12" s="75"/>
      <c r="C12" s="522"/>
      <c r="D12" s="522"/>
      <c r="E12" s="522"/>
      <c r="F12" s="522"/>
      <c r="G12" s="522"/>
      <c r="H12" s="522"/>
    </row>
    <row r="15" spans="1:8" ht="15" customHeight="1" x14ac:dyDescent="0.2">
      <c r="A15" s="75" t="s">
        <v>115</v>
      </c>
      <c r="B15" s="75"/>
      <c r="C15" s="522"/>
      <c r="D15" s="522"/>
      <c r="E15" s="522"/>
      <c r="F15" s="522"/>
      <c r="G15" s="522"/>
      <c r="H15" s="522"/>
    </row>
    <row r="18" spans="1:8" ht="15" x14ac:dyDescent="0.2">
      <c r="A18" s="75" t="s">
        <v>112</v>
      </c>
      <c r="B18" s="75"/>
      <c r="C18" s="522"/>
      <c r="D18" s="522"/>
      <c r="E18" s="522"/>
      <c r="F18" s="522"/>
      <c r="G18" s="522"/>
      <c r="H18" s="522"/>
    </row>
    <row r="21" spans="1:8" ht="15" x14ac:dyDescent="0.2">
      <c r="A21" s="75" t="s">
        <v>139</v>
      </c>
      <c r="C21" s="522"/>
      <c r="D21" s="522"/>
      <c r="E21" s="522"/>
      <c r="F21" s="522"/>
      <c r="G21" s="522"/>
      <c r="H21" s="522"/>
    </row>
    <row r="24" spans="1:8" ht="15" x14ac:dyDescent="0.2">
      <c r="A24" s="75" t="s">
        <v>113</v>
      </c>
      <c r="B24" s="75"/>
      <c r="C24" s="523"/>
      <c r="D24" s="523"/>
      <c r="E24" s="523"/>
      <c r="F24" s="523"/>
      <c r="G24" s="523"/>
      <c r="H24" s="523"/>
    </row>
    <row r="28" spans="1:8" ht="15.75" x14ac:dyDescent="0.25">
      <c r="A28" s="68" t="s">
        <v>691</v>
      </c>
    </row>
    <row r="30" spans="1:8" ht="15" x14ac:dyDescent="0.2">
      <c r="A30" s="75" t="s">
        <v>689</v>
      </c>
      <c r="C30" s="522"/>
      <c r="D30" s="522"/>
      <c r="E30" s="522"/>
      <c r="F30" s="522"/>
      <c r="G30" s="522"/>
      <c r="H30" s="522"/>
    </row>
    <row r="33" spans="1:8" ht="15" x14ac:dyDescent="0.2">
      <c r="A33" s="75" t="s">
        <v>690</v>
      </c>
      <c r="C33" s="522"/>
      <c r="D33" s="522"/>
      <c r="E33" s="522"/>
      <c r="F33" s="522"/>
      <c r="G33" s="522"/>
      <c r="H33" s="522"/>
    </row>
    <row r="36" spans="1:8" ht="15" x14ac:dyDescent="0.2">
      <c r="A36" s="75" t="s">
        <v>139</v>
      </c>
      <c r="C36" s="522"/>
      <c r="D36" s="522"/>
      <c r="E36" s="522"/>
      <c r="F36" s="522"/>
      <c r="G36" s="522"/>
      <c r="H36" s="522"/>
    </row>
    <row r="39" spans="1:8" ht="15" x14ac:dyDescent="0.2">
      <c r="A39" s="75" t="s">
        <v>112</v>
      </c>
      <c r="C39" s="522"/>
      <c r="D39" s="522"/>
      <c r="E39" s="522"/>
      <c r="F39" s="522"/>
      <c r="G39" s="522"/>
      <c r="H39" s="522"/>
    </row>
    <row r="42" spans="1:8" ht="42.6" customHeight="1" x14ac:dyDescent="0.2">
      <c r="A42" s="524" t="s">
        <v>695</v>
      </c>
      <c r="B42" s="524"/>
      <c r="C42" s="524"/>
      <c r="D42" s="524"/>
      <c r="E42" s="524"/>
      <c r="F42" s="524"/>
      <c r="G42" s="524"/>
      <c r="H42" s="524"/>
    </row>
    <row r="43" spans="1:8" ht="12.75" x14ac:dyDescent="0.2">
      <c r="A43" s="525" t="s">
        <v>694</v>
      </c>
      <c r="B43" s="526"/>
      <c r="C43" s="526"/>
      <c r="D43" s="526"/>
      <c r="E43" s="526"/>
      <c r="F43" s="526"/>
      <c r="G43" s="526"/>
      <c r="H43" s="526"/>
    </row>
    <row r="44" spans="1:8" ht="12.75" x14ac:dyDescent="0.2">
      <c r="A44" s="515"/>
      <c r="B44" s="516"/>
      <c r="C44" s="516"/>
      <c r="D44" s="516"/>
      <c r="E44" s="516"/>
      <c r="F44" s="516"/>
      <c r="G44" s="516"/>
      <c r="H44" s="516"/>
    </row>
    <row r="45" spans="1:8" ht="90.6" customHeight="1" x14ac:dyDescent="0.2">
      <c r="A45" s="520" t="s">
        <v>693</v>
      </c>
      <c r="B45" s="520"/>
      <c r="C45" s="520"/>
      <c r="D45" s="520"/>
      <c r="E45" s="520"/>
      <c r="F45" s="520"/>
      <c r="G45" s="520"/>
      <c r="H45" s="520"/>
    </row>
    <row r="46" spans="1:8" ht="12.75" x14ac:dyDescent="0.2">
      <c r="A46" s="514" t="s">
        <v>692</v>
      </c>
    </row>
    <row r="48" spans="1:8" ht="12.75" customHeight="1" x14ac:dyDescent="0.2"/>
    <row r="49" spans="1:8" ht="12.75" customHeight="1" x14ac:dyDescent="0.2">
      <c r="A49" s="521"/>
      <c r="B49" s="521"/>
      <c r="C49" s="521"/>
      <c r="D49" s="521"/>
      <c r="E49" s="521"/>
      <c r="F49" s="521"/>
      <c r="G49" s="521"/>
      <c r="H49" s="521"/>
    </row>
    <row r="50" spans="1:8" ht="12.75" customHeight="1" x14ac:dyDescent="0.2">
      <c r="A50" s="527"/>
      <c r="B50" s="527"/>
      <c r="C50" s="527"/>
      <c r="D50" s="527"/>
      <c r="E50" s="527"/>
      <c r="F50" s="527"/>
      <c r="G50" s="527"/>
      <c r="H50" s="527"/>
    </row>
    <row r="51" spans="1:8" ht="12.75" customHeight="1" x14ac:dyDescent="0.2">
      <c r="A51" s="527"/>
      <c r="B51" s="527"/>
      <c r="C51" s="527"/>
      <c r="D51" s="527"/>
      <c r="E51" s="527"/>
      <c r="F51" s="527"/>
      <c r="G51" s="527"/>
      <c r="H51" s="527"/>
    </row>
    <row r="52" spans="1:8" ht="12.75" customHeight="1" x14ac:dyDescent="0.2">
      <c r="A52" s="527"/>
      <c r="B52" s="527"/>
      <c r="C52" s="527"/>
      <c r="D52" s="527"/>
      <c r="E52" s="527"/>
      <c r="F52" s="527"/>
      <c r="G52" s="527"/>
      <c r="H52" s="527"/>
    </row>
    <row r="53" spans="1:8" ht="12.75" customHeight="1" x14ac:dyDescent="0.2">
      <c r="A53" s="527"/>
      <c r="B53" s="527"/>
      <c r="C53" s="527"/>
      <c r="D53" s="527"/>
      <c r="E53" s="527"/>
      <c r="F53" s="527"/>
      <c r="G53" s="527"/>
      <c r="H53" s="527"/>
    </row>
    <row r="54" spans="1:8" ht="12.75" customHeight="1" x14ac:dyDescent="0.2">
      <c r="A54" s="527"/>
      <c r="B54" s="527"/>
      <c r="C54" s="527"/>
      <c r="D54" s="527"/>
      <c r="E54" s="527"/>
      <c r="F54" s="527"/>
      <c r="G54" s="527"/>
      <c r="H54" s="527"/>
    </row>
    <row r="55" spans="1:8" ht="12.75" customHeight="1" x14ac:dyDescent="0.2">
      <c r="A55" s="527"/>
      <c r="B55" s="527"/>
      <c r="C55" s="527"/>
      <c r="D55" s="527"/>
      <c r="E55" s="527"/>
      <c r="F55" s="527"/>
      <c r="G55" s="527"/>
      <c r="H55" s="527"/>
    </row>
    <row r="56" spans="1:8" ht="12.75" customHeight="1" x14ac:dyDescent="0.2">
      <c r="A56" s="527"/>
      <c r="B56" s="527"/>
      <c r="C56" s="527"/>
      <c r="D56" s="527"/>
      <c r="E56" s="527"/>
      <c r="F56" s="527"/>
      <c r="G56" s="527"/>
      <c r="H56" s="527"/>
    </row>
    <row r="57" spans="1:8" ht="15" customHeight="1" x14ac:dyDescent="0.2">
      <c r="A57" s="6"/>
      <c r="B57" s="6"/>
      <c r="C57" s="6"/>
      <c r="D57" s="6"/>
      <c r="E57" s="6"/>
      <c r="F57" s="6"/>
      <c r="G57" s="6"/>
      <c r="H57" s="6"/>
    </row>
    <row r="58" spans="1:8" ht="15" customHeight="1" x14ac:dyDescent="0.2">
      <c r="A58" s="6"/>
      <c r="B58" s="6"/>
      <c r="C58" s="6"/>
      <c r="D58" s="6"/>
      <c r="E58" s="6"/>
      <c r="F58" s="6"/>
      <c r="G58" s="6"/>
      <c r="H58" s="6"/>
    </row>
    <row r="59" spans="1:8" s="226" customFormat="1" ht="15" customHeight="1" x14ac:dyDescent="0.2">
      <c r="A59" s="6"/>
      <c r="B59" s="6"/>
      <c r="C59" s="6"/>
      <c r="D59" s="6"/>
      <c r="E59" s="6"/>
      <c r="F59" s="6"/>
      <c r="G59" s="6"/>
      <c r="H59" s="6"/>
    </row>
    <row r="60" spans="1:8" s="226" customFormat="1" ht="15" customHeight="1" x14ac:dyDescent="0.2">
      <c r="A60" s="6"/>
      <c r="B60" s="6"/>
      <c r="C60" s="6"/>
      <c r="D60" s="6"/>
      <c r="E60" s="6"/>
      <c r="F60" s="6"/>
      <c r="G60" s="6"/>
      <c r="H60" s="6"/>
    </row>
  </sheetData>
  <sheetProtection algorithmName="SHA-512" hashValue="3AfZPGb1ABG70RabScjGq5HYFYtTCc6N6UIdB95W4YQMKZHrtf+mdDu164jAWpK1lbu1sVF9oiafzMeG3pN5UA==" saltValue="qNOdws20rk2k7fuwHWPKoA==" spinCount="100000" sheet="1" objects="1" scenarios="1"/>
  <mergeCells count="23">
    <mergeCell ref="A56:H56"/>
    <mergeCell ref="A50:H50"/>
    <mergeCell ref="A51:H51"/>
    <mergeCell ref="A52:H52"/>
    <mergeCell ref="A53:H53"/>
    <mergeCell ref="A54:H54"/>
    <mergeCell ref="A55:H55"/>
    <mergeCell ref="A5:H5"/>
    <mergeCell ref="A45:H45"/>
    <mergeCell ref="A4:H4"/>
    <mergeCell ref="A49:H49"/>
    <mergeCell ref="A8:H8"/>
    <mergeCell ref="C12:H12"/>
    <mergeCell ref="C15:H15"/>
    <mergeCell ref="C18:H18"/>
    <mergeCell ref="C21:H21"/>
    <mergeCell ref="C24:H24"/>
    <mergeCell ref="C30:H30"/>
    <mergeCell ref="C33:H33"/>
    <mergeCell ref="C36:H36"/>
    <mergeCell ref="C39:H39"/>
    <mergeCell ref="A42:H42"/>
    <mergeCell ref="A43:H43"/>
  </mergeCells>
  <phoneticPr fontId="18" type="noConversion"/>
  <hyperlinks>
    <hyperlink ref="A46" r:id="rId1" xr:uid="{00000000-0004-0000-0000-000000000000}"/>
    <hyperlink ref="A43" r:id="rId2" xr:uid="{A22ADC0A-1675-454F-9F25-EE94667FF396}"/>
  </hyperlinks>
  <pageMargins left="0.78740157480314965" right="0.78740157480314965" top="0.39370078740157483" bottom="0.98425196850393704" header="0.23622047244094491" footer="0.51181102362204722"/>
  <pageSetup paperSize="9" scale="75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A1:I17"/>
  <sheetViews>
    <sheetView showGridLines="0" zoomScaleNormal="100" workbookViewId="0">
      <selection activeCell="D6" sqref="D6"/>
    </sheetView>
  </sheetViews>
  <sheetFormatPr baseColWidth="10" defaultColWidth="11.42578125" defaultRowHeight="12" x14ac:dyDescent="0.2"/>
  <cols>
    <col min="1" max="1" width="1.7109375" style="42" customWidth="1"/>
    <col min="2" max="2" width="30" style="32" customWidth="1"/>
    <col min="3" max="6" width="11.140625" style="32" customWidth="1"/>
    <col min="7" max="7" width="11.140625" style="255" customWidth="1"/>
    <col min="8" max="9" width="11.140625" style="32" customWidth="1"/>
    <col min="10" max="16384" width="11.42578125" style="32"/>
  </cols>
  <sheetData>
    <row r="1" spans="1:9" ht="18" x14ac:dyDescent="0.2">
      <c r="A1" s="73" t="s">
        <v>344</v>
      </c>
      <c r="B1" s="74"/>
      <c r="C1" s="74"/>
      <c r="D1" s="74"/>
      <c r="E1" s="74"/>
      <c r="F1" s="74"/>
      <c r="G1" s="74"/>
      <c r="H1" s="74"/>
      <c r="I1" s="76"/>
    </row>
    <row r="2" spans="1:9" ht="12.75" x14ac:dyDescent="0.2">
      <c r="A2" s="181" t="s">
        <v>182</v>
      </c>
      <c r="B2" s="92"/>
      <c r="C2" s="74"/>
      <c r="D2" s="74"/>
      <c r="E2" s="76"/>
      <c r="F2" s="76"/>
      <c r="G2" s="230"/>
      <c r="H2" s="76"/>
      <c r="I2" s="417"/>
    </row>
    <row r="3" spans="1:9" ht="12.75" x14ac:dyDescent="0.2">
      <c r="A3" s="181"/>
      <c r="B3" s="92"/>
      <c r="C3" s="74"/>
      <c r="D3" s="74"/>
      <c r="E3" s="76"/>
      <c r="F3" s="76"/>
      <c r="G3" s="230"/>
      <c r="H3" s="230"/>
      <c r="I3" s="418" t="s">
        <v>413</v>
      </c>
    </row>
    <row r="4" spans="1:9" ht="12.75" x14ac:dyDescent="0.2">
      <c r="A4" s="588" t="s">
        <v>82</v>
      </c>
      <c r="B4" s="589"/>
      <c r="C4" s="592" t="s">
        <v>0</v>
      </c>
      <c r="D4" s="594" t="s">
        <v>203</v>
      </c>
      <c r="E4" s="595"/>
      <c r="F4" s="595"/>
      <c r="G4" s="595"/>
      <c r="H4" s="596"/>
      <c r="I4" s="592" t="s">
        <v>210</v>
      </c>
    </row>
    <row r="5" spans="1:9" ht="80.099999999999994" customHeight="1" x14ac:dyDescent="0.2">
      <c r="A5" s="590"/>
      <c r="B5" s="591"/>
      <c r="C5" s="593"/>
      <c r="D5" s="231" t="s">
        <v>207</v>
      </c>
      <c r="E5" s="231" t="s">
        <v>343</v>
      </c>
      <c r="F5" s="231" t="s">
        <v>202</v>
      </c>
      <c r="G5" s="231" t="s">
        <v>208</v>
      </c>
      <c r="H5" s="231" t="s">
        <v>209</v>
      </c>
      <c r="I5" s="593"/>
    </row>
    <row r="6" spans="1:9" ht="18" customHeight="1" x14ac:dyDescent="0.2">
      <c r="A6" s="584" t="s">
        <v>50</v>
      </c>
      <c r="B6" s="585"/>
      <c r="C6" s="186">
        <f>Aktiven!C14</f>
        <v>0</v>
      </c>
      <c r="D6" s="275"/>
      <c r="E6" s="275"/>
      <c r="F6" s="275"/>
      <c r="G6" s="275"/>
      <c r="H6" s="275"/>
      <c r="I6" s="275"/>
    </row>
    <row r="7" spans="1:9" ht="12.75" x14ac:dyDescent="0.2">
      <c r="A7" s="438"/>
      <c r="B7" s="439"/>
      <c r="C7" s="440"/>
      <c r="D7" s="74"/>
      <c r="E7" s="76"/>
      <c r="F7" s="76"/>
      <c r="G7" s="76"/>
      <c r="H7" s="76"/>
      <c r="I7" s="76"/>
    </row>
    <row r="8" spans="1:9" ht="12.75" customHeight="1" x14ac:dyDescent="0.2">
      <c r="A8" s="181"/>
      <c r="B8" s="92"/>
      <c r="C8" s="74"/>
      <c r="D8" s="74"/>
      <c r="E8" s="76"/>
      <c r="F8" s="76"/>
      <c r="G8" s="76"/>
      <c r="H8" s="76"/>
      <c r="I8" s="76"/>
    </row>
    <row r="9" spans="1:9" ht="14.25" x14ac:dyDescent="0.2">
      <c r="A9" s="305">
        <v>1</v>
      </c>
      <c r="B9" s="575" t="s">
        <v>360</v>
      </c>
      <c r="C9" s="566"/>
      <c r="D9" s="566"/>
      <c r="E9" s="566"/>
      <c r="F9" s="566"/>
      <c r="G9" s="566"/>
      <c r="H9" s="566"/>
      <c r="I9" s="566"/>
    </row>
    <row r="10" spans="1:9" ht="12.75" x14ac:dyDescent="0.2">
      <c r="A10" s="181"/>
      <c r="B10" s="566"/>
      <c r="C10" s="566"/>
      <c r="D10" s="566"/>
      <c r="E10" s="566"/>
      <c r="F10" s="566"/>
      <c r="G10" s="566"/>
      <c r="H10" s="566"/>
      <c r="I10" s="566"/>
    </row>
    <row r="11" spans="1:9" ht="14.25" x14ac:dyDescent="0.2">
      <c r="A11" s="305">
        <v>2</v>
      </c>
      <c r="B11" s="306" t="s">
        <v>345</v>
      </c>
      <c r="C11" s="74"/>
      <c r="D11" s="74"/>
      <c r="E11" s="76"/>
      <c r="F11" s="76"/>
      <c r="G11" s="76"/>
      <c r="H11" s="76"/>
      <c r="I11" s="76"/>
    </row>
    <row r="12" spans="1:9" ht="14.25" x14ac:dyDescent="0.2">
      <c r="A12" s="305"/>
      <c r="B12" s="368" t="s">
        <v>342</v>
      </c>
      <c r="C12" s="586" t="s">
        <v>341</v>
      </c>
      <c r="D12" s="587"/>
      <c r="E12" s="587"/>
      <c r="F12" s="587"/>
      <c r="G12" s="587"/>
      <c r="H12" s="587"/>
      <c r="I12" s="587"/>
    </row>
    <row r="13" spans="1:9" ht="36" customHeight="1" x14ac:dyDescent="0.2">
      <c r="B13" s="367" t="s">
        <v>335</v>
      </c>
      <c r="C13" s="582" t="s">
        <v>336</v>
      </c>
      <c r="D13" s="583"/>
      <c r="E13" s="583"/>
      <c r="F13" s="583"/>
      <c r="G13" s="583"/>
      <c r="H13" s="583"/>
      <c r="I13" s="583"/>
    </row>
    <row r="14" spans="1:9" x14ac:dyDescent="0.2">
      <c r="B14" s="367" t="s">
        <v>337</v>
      </c>
      <c r="C14" s="582" t="s">
        <v>338</v>
      </c>
      <c r="D14" s="583"/>
      <c r="E14" s="583"/>
      <c r="F14" s="583"/>
      <c r="G14" s="583"/>
      <c r="H14" s="583"/>
      <c r="I14" s="583"/>
    </row>
    <row r="15" spans="1:9" ht="36" customHeight="1" x14ac:dyDescent="0.2">
      <c r="B15" s="367" t="s">
        <v>202</v>
      </c>
      <c r="C15" s="582" t="s">
        <v>348</v>
      </c>
      <c r="D15" s="583"/>
      <c r="E15" s="583"/>
      <c r="F15" s="583"/>
      <c r="G15" s="583"/>
      <c r="H15" s="583"/>
      <c r="I15" s="583"/>
    </row>
    <row r="16" spans="1:9" ht="36" customHeight="1" x14ac:dyDescent="0.2">
      <c r="B16" s="367" t="s">
        <v>208</v>
      </c>
      <c r="C16" s="582" t="s">
        <v>339</v>
      </c>
      <c r="D16" s="583"/>
      <c r="E16" s="583"/>
      <c r="F16" s="583"/>
      <c r="G16" s="583"/>
      <c r="H16" s="583"/>
      <c r="I16" s="583"/>
    </row>
    <row r="17" spans="2:9" ht="36" customHeight="1" x14ac:dyDescent="0.2">
      <c r="B17" s="367" t="s">
        <v>340</v>
      </c>
      <c r="C17" s="582" t="s">
        <v>362</v>
      </c>
      <c r="D17" s="583"/>
      <c r="E17" s="583"/>
      <c r="F17" s="583"/>
      <c r="G17" s="583"/>
      <c r="H17" s="583"/>
      <c r="I17" s="583"/>
    </row>
  </sheetData>
  <sheetProtection algorithmName="SHA-512" hashValue="alDlzVevp/C1TP92Mp816V5k1X2QbZQPFitDPZ8WlCXsuuqYxG0xmW6ylB51moUOAyDkXUEynxYo7yDNzPxStQ==" saltValue="LrHsj4+JDcFa6qXKbskK6A==" spinCount="100000" sheet="1" objects="1" scenarios="1"/>
  <mergeCells count="12">
    <mergeCell ref="A4:B5"/>
    <mergeCell ref="C4:C5"/>
    <mergeCell ref="D4:H4"/>
    <mergeCell ref="I4:I5"/>
    <mergeCell ref="C16:I16"/>
    <mergeCell ref="C17:I17"/>
    <mergeCell ref="A6:B6"/>
    <mergeCell ref="B9:I10"/>
    <mergeCell ref="C12:I12"/>
    <mergeCell ref="C13:I13"/>
    <mergeCell ref="C14:I14"/>
    <mergeCell ref="C15:I15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A1:I52"/>
  <sheetViews>
    <sheetView showGridLines="0" zoomScaleNormal="100" workbookViewId="0">
      <selection activeCell="D8" sqref="D8:D9"/>
    </sheetView>
  </sheetViews>
  <sheetFormatPr baseColWidth="10" defaultColWidth="11.42578125" defaultRowHeight="12" x14ac:dyDescent="0.2"/>
  <cols>
    <col min="1" max="1" width="1.7109375" style="42" customWidth="1"/>
    <col min="2" max="2" width="39.28515625" style="32" customWidth="1"/>
    <col min="3" max="3" width="11.140625" style="32" bestFit="1" customWidth="1"/>
    <col min="4" max="8" width="10.7109375" style="32" customWidth="1"/>
    <col min="9" max="16384" width="11.42578125" style="32"/>
  </cols>
  <sheetData>
    <row r="1" spans="1:9" ht="15.75" x14ac:dyDescent="0.2">
      <c r="A1" s="73" t="s">
        <v>212</v>
      </c>
      <c r="B1" s="74"/>
      <c r="C1" s="74"/>
      <c r="D1" s="74"/>
      <c r="E1" s="74"/>
      <c r="F1" s="74"/>
      <c r="G1" s="74"/>
      <c r="H1" s="33"/>
    </row>
    <row r="2" spans="1:9" ht="12.75" x14ac:dyDescent="0.2">
      <c r="A2" s="181" t="s">
        <v>355</v>
      </c>
      <c r="B2" s="74"/>
      <c r="C2" s="74"/>
      <c r="D2" s="74"/>
      <c r="E2" s="74"/>
      <c r="F2" s="74"/>
      <c r="G2" s="415"/>
      <c r="H2" s="33"/>
    </row>
    <row r="3" spans="1:9" ht="12.75" customHeight="1" x14ac:dyDescent="0.2">
      <c r="A3" s="181"/>
      <c r="B3" s="92"/>
      <c r="C3" s="74"/>
      <c r="D3" s="74"/>
      <c r="E3" s="76"/>
      <c r="F3" s="76"/>
      <c r="G3" s="418" t="s">
        <v>404</v>
      </c>
    </row>
    <row r="4" spans="1:9" s="200" customFormat="1" ht="13.5" customHeight="1" x14ac:dyDescent="0.2">
      <c r="A4" s="588" t="s">
        <v>82</v>
      </c>
      <c r="B4" s="597"/>
      <c r="C4" s="244" t="s">
        <v>0</v>
      </c>
      <c r="D4" s="247" t="s">
        <v>219</v>
      </c>
      <c r="E4" s="238"/>
      <c r="F4" s="238"/>
      <c r="G4" s="206"/>
      <c r="H4" s="312"/>
    </row>
    <row r="5" spans="1:9" s="200" customFormat="1" ht="13.5" customHeight="1" x14ac:dyDescent="0.2">
      <c r="A5" s="232"/>
      <c r="B5" s="233"/>
      <c r="C5" s="245"/>
      <c r="D5" s="239" t="s">
        <v>321</v>
      </c>
      <c r="E5" s="239" t="s">
        <v>218</v>
      </c>
      <c r="F5" s="239" t="s">
        <v>221</v>
      </c>
      <c r="G5" s="239" t="s">
        <v>222</v>
      </c>
      <c r="H5" s="312"/>
    </row>
    <row r="6" spans="1:9" s="200" customFormat="1" ht="13.5" customHeight="1" x14ac:dyDescent="0.2">
      <c r="A6" s="232"/>
      <c r="B6" s="233"/>
      <c r="C6" s="245"/>
      <c r="D6" s="240" t="s">
        <v>322</v>
      </c>
      <c r="E6" s="240"/>
      <c r="F6" s="240" t="s">
        <v>220</v>
      </c>
      <c r="G6" s="240" t="s">
        <v>220</v>
      </c>
      <c r="H6" s="312"/>
    </row>
    <row r="7" spans="1:9" s="200" customFormat="1" ht="13.5" customHeight="1" x14ac:dyDescent="0.2">
      <c r="A7" s="242"/>
      <c r="B7" s="243"/>
      <c r="C7" s="246"/>
      <c r="D7" s="241" t="s">
        <v>220</v>
      </c>
      <c r="E7" s="241"/>
      <c r="F7" s="241"/>
      <c r="G7" s="241"/>
      <c r="H7" s="312"/>
    </row>
    <row r="8" spans="1:9" s="204" customFormat="1" ht="18" customHeight="1" x14ac:dyDescent="0.2">
      <c r="A8" s="250" t="s">
        <v>50</v>
      </c>
      <c r="B8" s="251"/>
      <c r="C8" s="618">
        <f>Aktiven!C14-Aktiven!C15</f>
        <v>0</v>
      </c>
      <c r="D8" s="620"/>
      <c r="E8" s="620"/>
      <c r="F8" s="620"/>
      <c r="G8" s="620"/>
    </row>
    <row r="9" spans="1:9" s="204" customFormat="1" ht="13.5" customHeight="1" x14ac:dyDescent="0.2">
      <c r="A9" s="248" t="s">
        <v>223</v>
      </c>
      <c r="B9" s="249"/>
      <c r="C9" s="619"/>
      <c r="D9" s="621"/>
      <c r="E9" s="621"/>
      <c r="F9" s="621"/>
      <c r="G9" s="621"/>
    </row>
    <row r="10" spans="1:9" ht="12.75" customHeight="1" x14ac:dyDescent="0.2">
      <c r="A10" s="71"/>
      <c r="B10" s="180" t="s">
        <v>213</v>
      </c>
      <c r="C10" s="491"/>
      <c r="D10" s="267"/>
      <c r="E10" s="267"/>
      <c r="F10" s="267"/>
      <c r="G10" s="267"/>
    </row>
    <row r="11" spans="1:9" s="204" customFormat="1" ht="18" customHeight="1" x14ac:dyDescent="0.2">
      <c r="A11" s="172" t="s">
        <v>214</v>
      </c>
      <c r="B11" s="236"/>
      <c r="C11" s="291">
        <f>Aktiven!C15</f>
        <v>0</v>
      </c>
      <c r="D11" s="268"/>
      <c r="E11" s="268"/>
      <c r="F11" s="268"/>
      <c r="G11" s="268"/>
    </row>
    <row r="12" spans="1:9" ht="12.75" customHeight="1" x14ac:dyDescent="0.2">
      <c r="A12" s="237"/>
      <c r="B12" s="289" t="s">
        <v>215</v>
      </c>
      <c r="C12" s="489"/>
      <c r="D12" s="269"/>
      <c r="E12" s="269"/>
      <c r="F12" s="269"/>
      <c r="G12" s="269"/>
      <c r="I12" s="235"/>
    </row>
    <row r="13" spans="1:9" ht="12.75" customHeight="1" x14ac:dyDescent="0.2">
      <c r="A13" s="102"/>
      <c r="B13" s="289" t="s">
        <v>216</v>
      </c>
      <c r="C13" s="490"/>
      <c r="D13" s="269"/>
      <c r="E13" s="269"/>
      <c r="F13" s="269"/>
      <c r="G13" s="269"/>
    </row>
    <row r="14" spans="1:9" ht="12.75" customHeight="1" x14ac:dyDescent="0.2">
      <c r="A14" s="102"/>
      <c r="B14" s="289" t="s">
        <v>217</v>
      </c>
      <c r="C14" s="490"/>
      <c r="D14" s="269"/>
      <c r="E14" s="269"/>
      <c r="F14" s="269"/>
      <c r="G14" s="269"/>
    </row>
    <row r="15" spans="1:9" ht="12.75" customHeight="1" x14ac:dyDescent="0.2">
      <c r="A15" s="102"/>
      <c r="B15" s="289" t="s">
        <v>281</v>
      </c>
      <c r="C15" s="490"/>
      <c r="D15" s="269"/>
      <c r="E15" s="269"/>
      <c r="F15" s="269"/>
      <c r="G15" s="269"/>
    </row>
    <row r="16" spans="1:9" ht="12.75" customHeight="1" x14ac:dyDescent="0.2">
      <c r="A16" s="71"/>
      <c r="B16" s="180" t="s">
        <v>282</v>
      </c>
      <c r="C16" s="491"/>
      <c r="D16" s="267"/>
      <c r="E16" s="267"/>
      <c r="F16" s="267"/>
      <c r="G16" s="267"/>
    </row>
    <row r="17" spans="1:8" ht="12.75" customHeight="1" x14ac:dyDescent="0.2">
      <c r="A17" s="438"/>
      <c r="B17" s="439"/>
      <c r="C17" s="443"/>
      <c r="D17" s="308"/>
      <c r="E17" s="308"/>
      <c r="F17" s="308"/>
      <c r="G17" s="308"/>
      <c r="H17" s="76"/>
    </row>
    <row r="18" spans="1:8" ht="12.75" customHeight="1" x14ac:dyDescent="0.2">
      <c r="A18" s="441"/>
      <c r="B18" s="442"/>
      <c r="C18" s="444"/>
      <c r="D18" s="308"/>
      <c r="E18" s="308"/>
      <c r="F18" s="308"/>
      <c r="G18" s="308"/>
      <c r="H18" s="76"/>
    </row>
    <row r="19" spans="1:8" ht="12.75" customHeight="1" x14ac:dyDescent="0.2">
      <c r="A19" s="441"/>
      <c r="B19" s="442"/>
      <c r="C19" s="444"/>
      <c r="D19" s="308"/>
      <c r="E19" s="308"/>
      <c r="F19" s="308"/>
      <c r="G19" s="308"/>
      <c r="H19" s="76"/>
    </row>
    <row r="20" spans="1:8" ht="12.75" customHeight="1" x14ac:dyDescent="0.2">
      <c r="A20" s="181"/>
      <c r="B20" s="92"/>
      <c r="C20" s="74"/>
      <c r="D20" s="74"/>
      <c r="E20" s="76"/>
      <c r="F20" s="76"/>
      <c r="G20" s="76"/>
      <c r="H20" s="76"/>
    </row>
    <row r="21" spans="1:8" ht="12.75" customHeight="1" x14ac:dyDescent="0.2">
      <c r="A21" s="181"/>
      <c r="B21" s="92"/>
      <c r="C21" s="74"/>
      <c r="D21" s="74"/>
      <c r="E21" s="76"/>
      <c r="F21" s="76"/>
      <c r="G21" s="76"/>
      <c r="H21" s="76"/>
    </row>
    <row r="22" spans="1:8" ht="18" x14ac:dyDescent="0.2">
      <c r="A22" s="73" t="s">
        <v>298</v>
      </c>
      <c r="B22" s="92"/>
      <c r="C22" s="74"/>
      <c r="D22" s="74"/>
      <c r="E22" s="76"/>
      <c r="F22" s="76"/>
      <c r="G22" s="76"/>
      <c r="H22" s="417"/>
    </row>
    <row r="23" spans="1:8" ht="12.75" customHeight="1" x14ac:dyDescent="0.2">
      <c r="A23" s="181"/>
      <c r="B23" s="92"/>
      <c r="C23" s="74"/>
      <c r="D23" s="74"/>
      <c r="E23" s="76"/>
      <c r="F23" s="76"/>
      <c r="G23" s="76"/>
      <c r="H23" s="418" t="s">
        <v>405</v>
      </c>
    </row>
    <row r="24" spans="1:8" ht="13.5" x14ac:dyDescent="0.2">
      <c r="A24" s="588" t="s">
        <v>82</v>
      </c>
      <c r="B24" s="598"/>
      <c r="C24" s="603" t="s">
        <v>265</v>
      </c>
      <c r="D24" s="606" t="s">
        <v>297</v>
      </c>
      <c r="E24" s="607"/>
      <c r="F24" s="607"/>
      <c r="G24" s="607"/>
      <c r="H24" s="608"/>
    </row>
    <row r="25" spans="1:8" ht="12.75" customHeight="1" x14ac:dyDescent="0.2">
      <c r="A25" s="599"/>
      <c r="B25" s="600"/>
      <c r="C25" s="604"/>
      <c r="D25" s="208" t="s">
        <v>270</v>
      </c>
      <c r="E25" s="208" t="s">
        <v>273</v>
      </c>
      <c r="F25" s="208" t="s">
        <v>276</v>
      </c>
      <c r="G25" s="208" t="s">
        <v>279</v>
      </c>
      <c r="H25" s="208" t="s">
        <v>8</v>
      </c>
    </row>
    <row r="26" spans="1:8" ht="12.75" customHeight="1" x14ac:dyDescent="0.2">
      <c r="A26" s="599"/>
      <c r="B26" s="600"/>
      <c r="C26" s="604"/>
      <c r="D26" s="209" t="s">
        <v>271</v>
      </c>
      <c r="E26" s="210" t="s">
        <v>274</v>
      </c>
      <c r="F26" s="209" t="s">
        <v>277</v>
      </c>
      <c r="G26" s="209" t="s">
        <v>280</v>
      </c>
      <c r="H26" s="209" t="s">
        <v>9</v>
      </c>
    </row>
    <row r="27" spans="1:8" ht="12.75" customHeight="1" x14ac:dyDescent="0.2">
      <c r="A27" s="601"/>
      <c r="B27" s="602"/>
      <c r="C27" s="605"/>
      <c r="D27" s="211" t="s">
        <v>272</v>
      </c>
      <c r="E27" s="211" t="s">
        <v>275</v>
      </c>
      <c r="F27" s="211" t="s">
        <v>278</v>
      </c>
      <c r="G27" s="211"/>
      <c r="H27" s="211" t="s">
        <v>10</v>
      </c>
    </row>
    <row r="28" spans="1:8" s="204" customFormat="1" ht="18" customHeight="1" x14ac:dyDescent="0.2">
      <c r="A28" s="202" t="s">
        <v>11</v>
      </c>
      <c r="B28" s="61"/>
      <c r="C28" s="258">
        <f>SUM(D28:H28)</f>
        <v>0</v>
      </c>
      <c r="D28" s="267"/>
      <c r="E28" s="267"/>
      <c r="F28" s="267"/>
      <c r="G28" s="267"/>
      <c r="H28" s="267"/>
    </row>
    <row r="29" spans="1:8" ht="12.75" customHeight="1" x14ac:dyDescent="0.2">
      <c r="A29" s="71" t="s">
        <v>12</v>
      </c>
      <c r="B29" s="165"/>
      <c r="C29" s="267"/>
      <c r="D29" s="270"/>
      <c r="E29" s="270"/>
      <c r="F29" s="270"/>
      <c r="G29" s="270"/>
      <c r="H29" s="267"/>
    </row>
    <row r="30" spans="1:8" ht="12.75" customHeight="1" x14ac:dyDescent="0.2">
      <c r="A30" s="71" t="s">
        <v>13</v>
      </c>
      <c r="B30" s="165"/>
      <c r="C30" s="267"/>
      <c r="D30" s="270"/>
      <c r="E30" s="270"/>
      <c r="F30" s="270"/>
      <c r="G30" s="270"/>
      <c r="H30" s="267"/>
    </row>
    <row r="31" spans="1:8" ht="12.75" customHeight="1" x14ac:dyDescent="0.2">
      <c r="A31" s="295" t="s">
        <v>14</v>
      </c>
      <c r="B31" s="61"/>
      <c r="C31" s="166">
        <f>Aktiven!D15</f>
        <v>0</v>
      </c>
      <c r="D31" s="270"/>
      <c r="E31" s="270"/>
      <c r="F31" s="270"/>
      <c r="G31" s="270"/>
      <c r="H31" s="267"/>
    </row>
    <row r="32" spans="1:8" ht="12.75" customHeight="1" x14ac:dyDescent="0.2">
      <c r="A32" s="438"/>
      <c r="B32" s="439"/>
      <c r="C32" s="443"/>
      <c r="D32" s="309"/>
      <c r="E32" s="310"/>
      <c r="F32" s="310"/>
      <c r="G32" s="310"/>
      <c r="H32" s="310"/>
    </row>
    <row r="33" spans="1:8" ht="12.75" customHeight="1" x14ac:dyDescent="0.2">
      <c r="A33" s="441"/>
      <c r="B33" s="442"/>
      <c r="C33" s="444"/>
      <c r="D33" s="309"/>
      <c r="E33" s="310"/>
      <c r="F33" s="310"/>
      <c r="G33" s="310"/>
      <c r="H33" s="310"/>
    </row>
    <row r="34" spans="1:8" ht="12.75" customHeight="1" x14ac:dyDescent="0.2">
      <c r="A34" s="181"/>
      <c r="B34" s="92"/>
      <c r="C34" s="74"/>
      <c r="D34" s="74"/>
      <c r="E34" s="76"/>
      <c r="F34" s="76"/>
      <c r="G34" s="76"/>
      <c r="H34" s="76"/>
    </row>
    <row r="35" spans="1:8" ht="12.75" customHeight="1" x14ac:dyDescent="0.2">
      <c r="A35" s="181"/>
      <c r="B35" s="92"/>
      <c r="C35" s="74"/>
      <c r="D35" s="74"/>
      <c r="E35" s="76"/>
      <c r="F35" s="76"/>
      <c r="G35" s="76"/>
      <c r="H35" s="76"/>
    </row>
    <row r="36" spans="1:8" ht="18" x14ac:dyDescent="0.2">
      <c r="A36" s="73" t="s">
        <v>299</v>
      </c>
      <c r="B36" s="92"/>
      <c r="C36" s="74"/>
      <c r="D36" s="74"/>
      <c r="E36" s="76"/>
      <c r="F36" s="76"/>
      <c r="G36" s="76"/>
      <c r="H36" s="76"/>
    </row>
    <row r="37" spans="1:8" ht="12.75" customHeight="1" x14ac:dyDescent="0.2">
      <c r="A37" s="87"/>
      <c r="B37" s="76"/>
      <c r="C37" s="74"/>
      <c r="D37" s="74"/>
      <c r="E37" s="76"/>
      <c r="F37" s="76"/>
      <c r="G37" s="76"/>
      <c r="H37" s="418" t="s">
        <v>406</v>
      </c>
    </row>
    <row r="38" spans="1:8" s="46" customFormat="1" ht="13.5" x14ac:dyDescent="0.2">
      <c r="A38" s="588" t="s">
        <v>82</v>
      </c>
      <c r="B38" s="609"/>
      <c r="C38" s="603" t="s">
        <v>264</v>
      </c>
      <c r="D38" s="606" t="s">
        <v>296</v>
      </c>
      <c r="E38" s="616"/>
      <c r="F38" s="616"/>
      <c r="G38" s="616"/>
      <c r="H38" s="617"/>
    </row>
    <row r="39" spans="1:8" s="45" customFormat="1" ht="12" customHeight="1" x14ac:dyDescent="0.2">
      <c r="A39" s="610"/>
      <c r="B39" s="611"/>
      <c r="C39" s="614"/>
      <c r="D39" s="208" t="s">
        <v>270</v>
      </c>
      <c r="E39" s="208" t="s">
        <v>273</v>
      </c>
      <c r="F39" s="208" t="s">
        <v>276</v>
      </c>
      <c r="G39" s="208" t="s">
        <v>279</v>
      </c>
      <c r="H39" s="208" t="s">
        <v>8</v>
      </c>
    </row>
    <row r="40" spans="1:8" s="45" customFormat="1" ht="12" customHeight="1" x14ac:dyDescent="0.2">
      <c r="A40" s="610"/>
      <c r="B40" s="611"/>
      <c r="C40" s="614"/>
      <c r="D40" s="209" t="s">
        <v>271</v>
      </c>
      <c r="E40" s="210" t="s">
        <v>274</v>
      </c>
      <c r="F40" s="209" t="s">
        <v>277</v>
      </c>
      <c r="G40" s="209" t="s">
        <v>280</v>
      </c>
      <c r="H40" s="209" t="s">
        <v>9</v>
      </c>
    </row>
    <row r="41" spans="1:8" s="45" customFormat="1" ht="12.75" customHeight="1" x14ac:dyDescent="0.2">
      <c r="A41" s="612"/>
      <c r="B41" s="613"/>
      <c r="C41" s="615"/>
      <c r="D41" s="211" t="s">
        <v>272</v>
      </c>
      <c r="E41" s="211" t="s">
        <v>275</v>
      </c>
      <c r="F41" s="211" t="s">
        <v>278</v>
      </c>
      <c r="G41" s="211"/>
      <c r="H41" s="211" t="s">
        <v>10</v>
      </c>
    </row>
    <row r="42" spans="1:8" s="205" customFormat="1" ht="18" customHeight="1" x14ac:dyDescent="0.2">
      <c r="A42" s="202" t="s">
        <v>11</v>
      </c>
      <c r="B42" s="61"/>
      <c r="C42" s="258">
        <f>SUM(D42:H42)</f>
        <v>0</v>
      </c>
      <c r="D42" s="267"/>
      <c r="E42" s="267"/>
      <c r="F42" s="267"/>
      <c r="G42" s="267"/>
      <c r="H42" s="267"/>
    </row>
    <row r="43" spans="1:8" s="45" customFormat="1" ht="12.75" customHeight="1" x14ac:dyDescent="0.2">
      <c r="A43" s="71" t="s">
        <v>12</v>
      </c>
      <c r="B43" s="165"/>
      <c r="C43" s="267"/>
      <c r="D43" s="270"/>
      <c r="E43" s="270"/>
      <c r="F43" s="270"/>
      <c r="G43" s="270"/>
      <c r="H43" s="267"/>
    </row>
    <row r="44" spans="1:8" s="45" customFormat="1" ht="12.75" customHeight="1" x14ac:dyDescent="0.2">
      <c r="A44" s="71" t="s">
        <v>13</v>
      </c>
      <c r="B44" s="165"/>
      <c r="C44" s="267"/>
      <c r="D44" s="270"/>
      <c r="E44" s="270"/>
      <c r="F44" s="270"/>
      <c r="G44" s="270"/>
      <c r="H44" s="267"/>
    </row>
    <row r="45" spans="1:8" s="45" customFormat="1" ht="12.75" customHeight="1" x14ac:dyDescent="0.2">
      <c r="A45" s="295" t="s">
        <v>14</v>
      </c>
      <c r="B45" s="61"/>
      <c r="C45" s="166">
        <f>Aktiven!E15</f>
        <v>0</v>
      </c>
      <c r="D45" s="270"/>
      <c r="E45" s="270"/>
      <c r="F45" s="270"/>
      <c r="G45" s="270"/>
      <c r="H45" s="267"/>
    </row>
    <row r="46" spans="1:8" s="72" customFormat="1" ht="12.75" customHeight="1" x14ac:dyDescent="0.2">
      <c r="A46" s="438"/>
      <c r="B46" s="439"/>
      <c r="C46" s="443"/>
      <c r="D46" s="309"/>
      <c r="E46" s="310"/>
      <c r="F46" s="310"/>
      <c r="G46" s="310"/>
      <c r="H46" s="310"/>
    </row>
    <row r="47" spans="1:8" s="72" customFormat="1" ht="12.75" customHeight="1" x14ac:dyDescent="0.2">
      <c r="A47" s="441"/>
      <c r="B47" s="442"/>
      <c r="C47" s="444"/>
      <c r="D47" s="309"/>
      <c r="E47" s="310"/>
      <c r="F47" s="310"/>
      <c r="G47" s="310"/>
      <c r="H47" s="310"/>
    </row>
    <row r="48" spans="1:8" ht="12.75" customHeight="1" x14ac:dyDescent="0.2">
      <c r="A48" s="311"/>
      <c r="B48" s="76"/>
      <c r="C48" s="76"/>
      <c r="D48" s="76"/>
      <c r="E48" s="76"/>
      <c r="F48" s="76"/>
      <c r="G48" s="76"/>
      <c r="H48" s="76"/>
    </row>
    <row r="49" spans="1:8" ht="12.75" customHeight="1" x14ac:dyDescent="0.2">
      <c r="A49" s="297">
        <v>1</v>
      </c>
      <c r="B49" s="533" t="s">
        <v>292</v>
      </c>
      <c r="C49" s="533"/>
      <c r="D49" s="533"/>
      <c r="E49" s="533"/>
      <c r="F49" s="533"/>
      <c r="G49" s="533"/>
      <c r="H49" s="533"/>
    </row>
    <row r="50" spans="1:8" ht="12.75" customHeight="1" x14ac:dyDescent="0.2">
      <c r="A50" s="311"/>
      <c r="B50" s="533"/>
      <c r="C50" s="533"/>
      <c r="D50" s="533"/>
      <c r="E50" s="533"/>
      <c r="F50" s="533"/>
      <c r="G50" s="533"/>
      <c r="H50" s="533"/>
    </row>
    <row r="51" spans="1:8" ht="12.75" customHeight="1" x14ac:dyDescent="0.2">
      <c r="A51" s="311"/>
      <c r="B51" s="533"/>
      <c r="C51" s="533"/>
      <c r="D51" s="533"/>
      <c r="E51" s="533"/>
      <c r="F51" s="533"/>
      <c r="G51" s="533"/>
      <c r="H51" s="533"/>
    </row>
    <row r="52" spans="1:8" ht="12.75" customHeight="1" x14ac:dyDescent="0.2">
      <c r="A52" s="84">
        <v>2</v>
      </c>
      <c r="B52" s="88" t="s">
        <v>323</v>
      </c>
      <c r="C52" s="271"/>
      <c r="D52" s="271"/>
      <c r="E52" s="271"/>
      <c r="F52" s="271"/>
      <c r="G52" s="271"/>
      <c r="H52" s="76"/>
    </row>
  </sheetData>
  <sheetProtection algorithmName="SHA-512" hashValue="liH2OKxY6O5sqvW/6IvLYl2QfCJ14V5MUl4wQIu5w0AAARbrgyZLlTeSdA9nEiJ5PyM/dlneQ5vpHstlZcz0ow==" saltValue="QsiN5kkMTGm8CEw25gCS4A==" spinCount="100000" sheet="1" objects="1" scenarios="1"/>
  <mergeCells count="13">
    <mergeCell ref="A4:B4"/>
    <mergeCell ref="A24:B27"/>
    <mergeCell ref="C24:C27"/>
    <mergeCell ref="D24:H24"/>
    <mergeCell ref="B49:H51"/>
    <mergeCell ref="A38:B41"/>
    <mergeCell ref="C38:C41"/>
    <mergeCell ref="D38:H38"/>
    <mergeCell ref="C8:C9"/>
    <mergeCell ref="D8:D9"/>
    <mergeCell ref="E8:E9"/>
    <mergeCell ref="F8:F9"/>
    <mergeCell ref="G8:G9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</sheetPr>
  <dimension ref="A1:H31"/>
  <sheetViews>
    <sheetView showGridLines="0" zoomScaleNormal="100" workbookViewId="0">
      <selection activeCell="D7" sqref="D7"/>
    </sheetView>
  </sheetViews>
  <sheetFormatPr baseColWidth="10" defaultColWidth="11.42578125" defaultRowHeight="12" x14ac:dyDescent="0.2"/>
  <cols>
    <col min="1" max="1" width="1.7109375" style="42" customWidth="1"/>
    <col min="2" max="2" width="32.7109375" style="32" customWidth="1"/>
    <col min="3" max="7" width="10.7109375" style="32" customWidth="1"/>
    <col min="8" max="8" width="10" style="32" customWidth="1"/>
    <col min="9" max="16384" width="11.42578125" style="32"/>
  </cols>
  <sheetData>
    <row r="1" spans="1:8" ht="18" customHeight="1" x14ac:dyDescent="0.2">
      <c r="A1" s="73" t="s">
        <v>301</v>
      </c>
      <c r="B1" s="74"/>
      <c r="C1" s="74"/>
      <c r="D1" s="74"/>
      <c r="E1" s="74"/>
      <c r="F1" s="74"/>
      <c r="G1" s="74"/>
      <c r="H1" s="74"/>
    </row>
    <row r="2" spans="1:8" ht="12.75" customHeight="1" x14ac:dyDescent="0.2">
      <c r="A2" s="73"/>
      <c r="B2" s="74"/>
      <c r="C2" s="74"/>
      <c r="D2" s="74"/>
      <c r="E2" s="74"/>
      <c r="F2" s="74"/>
      <c r="G2" s="416" t="s">
        <v>407</v>
      </c>
      <c r="H2" s="74"/>
    </row>
    <row r="3" spans="1:8" ht="12.75" customHeight="1" x14ac:dyDescent="0.2">
      <c r="A3" s="588" t="s">
        <v>82</v>
      </c>
      <c r="B3" s="622"/>
      <c r="C3" s="603" t="s">
        <v>265</v>
      </c>
      <c r="D3" s="606" t="s">
        <v>185</v>
      </c>
      <c r="E3" s="607"/>
      <c r="F3" s="607"/>
      <c r="G3" s="608"/>
      <c r="H3" s="74"/>
    </row>
    <row r="4" spans="1:8" ht="12.75" customHeight="1" x14ac:dyDescent="0.2">
      <c r="A4" s="623"/>
      <c r="B4" s="624"/>
      <c r="C4" s="627"/>
      <c r="D4" s="208" t="s">
        <v>270</v>
      </c>
      <c r="E4" s="208" t="s">
        <v>273</v>
      </c>
      <c r="F4" s="208" t="s">
        <v>276</v>
      </c>
      <c r="G4" s="208" t="s">
        <v>279</v>
      </c>
      <c r="H4" s="74"/>
    </row>
    <row r="5" spans="1:8" ht="12.75" customHeight="1" x14ac:dyDescent="0.2">
      <c r="A5" s="623"/>
      <c r="B5" s="624"/>
      <c r="C5" s="627"/>
      <c r="D5" s="209" t="s">
        <v>271</v>
      </c>
      <c r="E5" s="210" t="s">
        <v>274</v>
      </c>
      <c r="F5" s="209" t="s">
        <v>277</v>
      </c>
      <c r="G5" s="209" t="s">
        <v>280</v>
      </c>
      <c r="H5" s="74"/>
    </row>
    <row r="6" spans="1:8" ht="12.75" customHeight="1" x14ac:dyDescent="0.2">
      <c r="A6" s="625"/>
      <c r="B6" s="626"/>
      <c r="C6" s="628"/>
      <c r="D6" s="211" t="s">
        <v>272</v>
      </c>
      <c r="E6" s="211" t="s">
        <v>275</v>
      </c>
      <c r="F6" s="211" t="s">
        <v>278</v>
      </c>
      <c r="G6" s="211"/>
      <c r="H6" s="74"/>
    </row>
    <row r="7" spans="1:8" ht="18" customHeight="1" x14ac:dyDescent="0.2">
      <c r="A7" s="67" t="s">
        <v>15</v>
      </c>
      <c r="B7" s="165"/>
      <c r="C7" s="258">
        <f>SUM(D7:G7)</f>
        <v>0</v>
      </c>
      <c r="D7" s="267"/>
      <c r="E7" s="267"/>
      <c r="F7" s="267"/>
      <c r="G7" s="267"/>
      <c r="H7" s="74"/>
    </row>
    <row r="8" spans="1:8" ht="14.25" x14ac:dyDescent="0.2">
      <c r="A8" s="67" t="s">
        <v>300</v>
      </c>
      <c r="B8" s="165"/>
      <c r="C8" s="267"/>
      <c r="D8" s="270"/>
      <c r="E8" s="270"/>
      <c r="F8" s="270"/>
      <c r="G8" s="270"/>
      <c r="H8" s="74"/>
    </row>
    <row r="9" spans="1:8" ht="12.75" customHeight="1" x14ac:dyDescent="0.2">
      <c r="A9" s="67" t="s">
        <v>13</v>
      </c>
      <c r="B9" s="165"/>
      <c r="C9" s="267"/>
      <c r="D9" s="270"/>
      <c r="E9" s="270"/>
      <c r="F9" s="270"/>
      <c r="G9" s="270"/>
      <c r="H9" s="74"/>
    </row>
    <row r="10" spans="1:8" ht="12.75" customHeight="1" x14ac:dyDescent="0.2">
      <c r="A10" s="67" t="s">
        <v>16</v>
      </c>
      <c r="B10" s="165"/>
      <c r="C10" s="267"/>
      <c r="D10" s="270"/>
      <c r="E10" s="270"/>
      <c r="F10" s="270"/>
      <c r="G10" s="270"/>
      <c r="H10" s="74"/>
    </row>
    <row r="11" spans="1:8" ht="12.75" customHeight="1" x14ac:dyDescent="0.2">
      <c r="A11" s="67" t="s">
        <v>17</v>
      </c>
      <c r="B11" s="165"/>
      <c r="C11" s="258">
        <f>SUM(D11:G11)</f>
        <v>0</v>
      </c>
      <c r="D11" s="270"/>
      <c r="E11" s="270"/>
      <c r="F11" s="270"/>
      <c r="G11" s="270"/>
      <c r="H11" s="74"/>
    </row>
    <row r="12" spans="1:8" ht="12.75" customHeight="1" x14ac:dyDescent="0.2">
      <c r="A12" s="629"/>
      <c r="B12" s="630"/>
      <c r="C12" s="440"/>
      <c r="D12" s="313"/>
      <c r="E12" s="314"/>
      <c r="F12" s="314"/>
      <c r="G12" s="314"/>
      <c r="H12" s="74"/>
    </row>
    <row r="13" spans="1:8" ht="12.75" customHeight="1" x14ac:dyDescent="0.2">
      <c r="A13" s="73"/>
      <c r="B13" s="74"/>
      <c r="C13" s="74"/>
      <c r="D13" s="74"/>
      <c r="E13" s="74"/>
      <c r="F13" s="74"/>
      <c r="G13" s="74"/>
      <c r="H13" s="74"/>
    </row>
    <row r="14" spans="1:8" ht="12.75" customHeight="1" x14ac:dyDescent="0.2">
      <c r="A14" s="73"/>
      <c r="B14" s="74"/>
      <c r="C14" s="74"/>
      <c r="D14" s="74"/>
      <c r="E14" s="74"/>
      <c r="F14" s="74"/>
      <c r="G14" s="74"/>
      <c r="H14" s="74"/>
    </row>
    <row r="15" spans="1:8" ht="18" x14ac:dyDescent="0.2">
      <c r="A15" s="73" t="s">
        <v>302</v>
      </c>
      <c r="B15" s="74"/>
      <c r="C15" s="74"/>
      <c r="D15" s="74"/>
      <c r="E15" s="74"/>
      <c r="F15" s="74"/>
      <c r="G15" s="74"/>
      <c r="H15" s="74"/>
    </row>
    <row r="16" spans="1:8" ht="12.75" customHeight="1" x14ac:dyDescent="0.2">
      <c r="A16" s="73"/>
      <c r="B16" s="74"/>
      <c r="C16" s="74"/>
      <c r="D16" s="74"/>
      <c r="E16" s="74"/>
      <c r="F16" s="74"/>
      <c r="G16" s="416" t="s">
        <v>408</v>
      </c>
      <c r="H16" s="74"/>
    </row>
    <row r="17" spans="1:8" x14ac:dyDescent="0.2">
      <c r="A17" s="588" t="s">
        <v>82</v>
      </c>
      <c r="B17" s="635"/>
      <c r="C17" s="603" t="s">
        <v>264</v>
      </c>
      <c r="D17" s="606" t="s">
        <v>185</v>
      </c>
      <c r="E17" s="631"/>
      <c r="F17" s="631"/>
      <c r="G17" s="632"/>
      <c r="H17" s="76"/>
    </row>
    <row r="18" spans="1:8" s="45" customFormat="1" ht="12.75" customHeight="1" x14ac:dyDescent="0.2">
      <c r="A18" s="636"/>
      <c r="B18" s="637"/>
      <c r="C18" s="633"/>
      <c r="D18" s="208" t="s">
        <v>270</v>
      </c>
      <c r="E18" s="208" t="s">
        <v>273</v>
      </c>
      <c r="F18" s="208" t="s">
        <v>276</v>
      </c>
      <c r="G18" s="208" t="s">
        <v>279</v>
      </c>
      <c r="H18" s="47"/>
    </row>
    <row r="19" spans="1:8" s="45" customFormat="1" ht="12.75" customHeight="1" x14ac:dyDescent="0.2">
      <c r="A19" s="636"/>
      <c r="B19" s="637"/>
      <c r="C19" s="633"/>
      <c r="D19" s="209" t="s">
        <v>271</v>
      </c>
      <c r="E19" s="210" t="s">
        <v>274</v>
      </c>
      <c r="F19" s="209" t="s">
        <v>277</v>
      </c>
      <c r="G19" s="209" t="s">
        <v>280</v>
      </c>
      <c r="H19" s="47"/>
    </row>
    <row r="20" spans="1:8" s="45" customFormat="1" ht="12.75" customHeight="1" x14ac:dyDescent="0.2">
      <c r="A20" s="638"/>
      <c r="B20" s="639"/>
      <c r="C20" s="634"/>
      <c r="D20" s="211" t="s">
        <v>272</v>
      </c>
      <c r="E20" s="211" t="s">
        <v>275</v>
      </c>
      <c r="F20" s="211" t="s">
        <v>278</v>
      </c>
      <c r="G20" s="211"/>
      <c r="H20" s="47"/>
    </row>
    <row r="21" spans="1:8" s="45" customFormat="1" ht="18" customHeight="1" x14ac:dyDescent="0.2">
      <c r="A21" s="67" t="s">
        <v>15</v>
      </c>
      <c r="B21" s="165"/>
      <c r="C21" s="258">
        <f>SUM(D21:G21)</f>
        <v>0</v>
      </c>
      <c r="D21" s="267"/>
      <c r="E21" s="267"/>
      <c r="F21" s="267"/>
      <c r="G21" s="267"/>
      <c r="H21" s="47"/>
    </row>
    <row r="22" spans="1:8" s="45" customFormat="1" ht="14.25" x14ac:dyDescent="0.2">
      <c r="A22" s="67" t="s">
        <v>300</v>
      </c>
      <c r="B22" s="165"/>
      <c r="C22" s="267"/>
      <c r="D22" s="270"/>
      <c r="E22" s="270"/>
      <c r="F22" s="270"/>
      <c r="G22" s="270"/>
      <c r="H22" s="47"/>
    </row>
    <row r="23" spans="1:8" s="45" customFormat="1" ht="12.75" customHeight="1" x14ac:dyDescent="0.2">
      <c r="A23" s="67" t="s">
        <v>13</v>
      </c>
      <c r="B23" s="165"/>
      <c r="C23" s="267"/>
      <c r="D23" s="270"/>
      <c r="E23" s="270"/>
      <c r="F23" s="270"/>
      <c r="G23" s="270"/>
      <c r="H23" s="47"/>
    </row>
    <row r="24" spans="1:8" s="45" customFormat="1" ht="12.75" customHeight="1" x14ac:dyDescent="0.2">
      <c r="A24" s="67" t="s">
        <v>16</v>
      </c>
      <c r="B24" s="165"/>
      <c r="C24" s="267"/>
      <c r="D24" s="270"/>
      <c r="E24" s="270"/>
      <c r="F24" s="270"/>
      <c r="G24" s="270"/>
      <c r="H24" s="47"/>
    </row>
    <row r="25" spans="1:8" s="45" customFormat="1" ht="12.75" customHeight="1" x14ac:dyDescent="0.2">
      <c r="A25" s="67" t="s">
        <v>17</v>
      </c>
      <c r="B25" s="165"/>
      <c r="C25" s="258">
        <f>SUM(D25:G25)</f>
        <v>0</v>
      </c>
      <c r="D25" s="270"/>
      <c r="E25" s="270"/>
      <c r="F25" s="270"/>
      <c r="G25" s="270"/>
      <c r="H25" s="47"/>
    </row>
    <row r="26" spans="1:8" s="72" customFormat="1" ht="12.75" customHeight="1" x14ac:dyDescent="0.2">
      <c r="A26" s="629"/>
      <c r="B26" s="630"/>
      <c r="C26" s="440"/>
      <c r="D26" s="313"/>
      <c r="E26" s="314"/>
      <c r="F26" s="314"/>
      <c r="G26" s="314"/>
    </row>
    <row r="27" spans="1:8" ht="12.75" customHeight="1" x14ac:dyDescent="0.2">
      <c r="A27" s="311"/>
      <c r="B27" s="76"/>
      <c r="C27" s="76"/>
      <c r="D27" s="76"/>
      <c r="E27" s="76"/>
      <c r="F27" s="76"/>
      <c r="G27" s="76"/>
    </row>
    <row r="28" spans="1:8" ht="12.75" customHeight="1" x14ac:dyDescent="0.2">
      <c r="A28" s="297">
        <v>1</v>
      </c>
      <c r="B28" s="533" t="s">
        <v>292</v>
      </c>
      <c r="C28" s="533"/>
      <c r="D28" s="533"/>
      <c r="E28" s="533"/>
      <c r="F28" s="533"/>
      <c r="G28" s="533"/>
    </row>
    <row r="29" spans="1:8" ht="12.75" customHeight="1" x14ac:dyDescent="0.2">
      <c r="A29" s="311"/>
      <c r="B29" s="533"/>
      <c r="C29" s="533"/>
      <c r="D29" s="533"/>
      <c r="E29" s="533"/>
      <c r="F29" s="533"/>
      <c r="G29" s="533"/>
    </row>
    <row r="30" spans="1:8" ht="12.75" customHeight="1" x14ac:dyDescent="0.2">
      <c r="A30" s="311"/>
      <c r="B30" s="533"/>
      <c r="C30" s="533"/>
      <c r="D30" s="533"/>
      <c r="E30" s="533"/>
      <c r="F30" s="533"/>
      <c r="G30" s="533"/>
    </row>
    <row r="31" spans="1:8" ht="12.75" customHeight="1" x14ac:dyDescent="0.2">
      <c r="A31" s="84">
        <v>2</v>
      </c>
      <c r="B31" s="88" t="s">
        <v>18</v>
      </c>
      <c r="C31" s="271"/>
      <c r="D31" s="271"/>
      <c r="E31" s="271"/>
      <c r="F31" s="271"/>
      <c r="G31" s="271"/>
      <c r="H31" s="271"/>
    </row>
  </sheetData>
  <sheetProtection algorithmName="SHA-512" hashValue="LQDdn3WwaIpg8mCR16DBhSlkNsHm84MwOK+K3e72iPu4NSsb6KKRASU1Uf0X4ezbtgXbs3/AZH5epb54t7dytA==" saltValue="LVne8Er/RZjaYZKUXo7RLA==" spinCount="100000" sheet="1" objects="1" scenarios="1"/>
  <mergeCells count="9">
    <mergeCell ref="A3:B6"/>
    <mergeCell ref="C3:C6"/>
    <mergeCell ref="D3:G3"/>
    <mergeCell ref="A12:B12"/>
    <mergeCell ref="B28:G30"/>
    <mergeCell ref="A26:B26"/>
    <mergeCell ref="D17:G17"/>
    <mergeCell ref="C17:C20"/>
    <mergeCell ref="A17:B20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2"/>
  </sheetPr>
  <dimension ref="A1:J101"/>
  <sheetViews>
    <sheetView showGridLines="0" zoomScaleNormal="100" workbookViewId="0">
      <selection activeCell="D7" sqref="D7"/>
    </sheetView>
  </sheetViews>
  <sheetFormatPr baseColWidth="10" defaultColWidth="11.42578125" defaultRowHeight="12" x14ac:dyDescent="0.2"/>
  <cols>
    <col min="1" max="1" width="1.7109375" style="42" customWidth="1"/>
    <col min="2" max="2" width="33.5703125" style="32" customWidth="1"/>
    <col min="3" max="3" width="11.140625" style="32" bestFit="1" customWidth="1"/>
    <col min="4" max="7" width="10.7109375" style="32" customWidth="1"/>
    <col min="8" max="9" width="11.140625" style="32" bestFit="1" customWidth="1"/>
    <col min="10" max="16384" width="11.42578125" style="32"/>
  </cols>
  <sheetData>
    <row r="1" spans="1:10" ht="33.950000000000003" customHeight="1" x14ac:dyDescent="0.2">
      <c r="A1" s="657" t="s">
        <v>346</v>
      </c>
      <c r="B1" s="658"/>
      <c r="C1" s="658"/>
      <c r="D1" s="658"/>
      <c r="E1" s="658"/>
      <c r="F1" s="658"/>
      <c r="G1" s="658"/>
      <c r="H1" s="658"/>
      <c r="I1" s="658"/>
    </row>
    <row r="2" spans="1:10" ht="12.75" customHeight="1" x14ac:dyDescent="0.2">
      <c r="A2" s="181" t="s">
        <v>182</v>
      </c>
      <c r="B2" s="92"/>
      <c r="C2" s="74"/>
      <c r="D2" s="74"/>
      <c r="E2" s="76"/>
      <c r="F2" s="76"/>
      <c r="G2" s="230"/>
      <c r="H2" s="76"/>
      <c r="I2" s="76"/>
    </row>
    <row r="3" spans="1:10" ht="12.75" customHeight="1" x14ac:dyDescent="0.2">
      <c r="A3" s="181"/>
      <c r="B3" s="92"/>
      <c r="C3" s="74"/>
      <c r="D3" s="74"/>
      <c r="E3" s="76"/>
      <c r="F3" s="76"/>
      <c r="G3" s="230"/>
      <c r="H3" s="230"/>
      <c r="I3" s="418" t="s">
        <v>409</v>
      </c>
    </row>
    <row r="4" spans="1:10" s="193" customFormat="1" ht="18" customHeight="1" x14ac:dyDescent="0.2">
      <c r="A4" s="588" t="s">
        <v>82</v>
      </c>
      <c r="B4" s="589"/>
      <c r="C4" s="592" t="s">
        <v>0</v>
      </c>
      <c r="D4" s="594" t="s">
        <v>203</v>
      </c>
      <c r="E4" s="595"/>
      <c r="F4" s="595"/>
      <c r="G4" s="595"/>
      <c r="H4" s="596"/>
      <c r="I4" s="592" t="s">
        <v>210</v>
      </c>
    </row>
    <row r="5" spans="1:10" s="193" customFormat="1" ht="80.099999999999994" customHeight="1" x14ac:dyDescent="0.2">
      <c r="A5" s="590"/>
      <c r="B5" s="591"/>
      <c r="C5" s="593"/>
      <c r="D5" s="231" t="s">
        <v>207</v>
      </c>
      <c r="E5" s="231" t="s">
        <v>343</v>
      </c>
      <c r="F5" s="231" t="s">
        <v>202</v>
      </c>
      <c r="G5" s="231" t="s">
        <v>208</v>
      </c>
      <c r="H5" s="231" t="s">
        <v>209</v>
      </c>
      <c r="I5" s="593"/>
      <c r="J5" s="316"/>
    </row>
    <row r="6" spans="1:10" s="193" customFormat="1" ht="18" customHeight="1" x14ac:dyDescent="0.2">
      <c r="A6" s="584" t="s">
        <v>67</v>
      </c>
      <c r="B6" s="641"/>
      <c r="C6" s="642"/>
      <c r="D6" s="643"/>
      <c r="E6" s="643"/>
      <c r="F6" s="643"/>
      <c r="G6" s="643"/>
      <c r="H6" s="643"/>
      <c r="I6" s="644"/>
      <c r="J6" s="316"/>
    </row>
    <row r="7" spans="1:10" s="193" customFormat="1" ht="12.75" customHeight="1" x14ac:dyDescent="0.2">
      <c r="A7" s="190"/>
      <c r="B7" s="227" t="s">
        <v>180</v>
      </c>
      <c r="C7" s="186">
        <f>SUM(D7:I7)</f>
        <v>0</v>
      </c>
      <c r="D7" s="307"/>
      <c r="E7" s="307"/>
      <c r="F7" s="307"/>
      <c r="G7" s="307"/>
      <c r="H7" s="307"/>
      <c r="I7" s="307"/>
      <c r="J7" s="316"/>
    </row>
    <row r="8" spans="1:10" s="193" customFormat="1" ht="12.75" customHeight="1" x14ac:dyDescent="0.2">
      <c r="A8" s="67"/>
      <c r="B8" s="223" t="s">
        <v>204</v>
      </c>
      <c r="C8" s="224">
        <f>Passiven!C10</f>
        <v>0</v>
      </c>
      <c r="D8" s="315"/>
      <c r="E8" s="315"/>
      <c r="F8" s="315"/>
      <c r="G8" s="315"/>
      <c r="H8" s="315"/>
      <c r="I8" s="315"/>
      <c r="J8" s="316"/>
    </row>
    <row r="9" spans="1:10" ht="18" customHeight="1" x14ac:dyDescent="0.2">
      <c r="A9" s="584" t="s">
        <v>179</v>
      </c>
      <c r="B9" s="648"/>
      <c r="C9" s="645"/>
      <c r="D9" s="646"/>
      <c r="E9" s="646"/>
      <c r="F9" s="646"/>
      <c r="G9" s="646"/>
      <c r="H9" s="646"/>
      <c r="I9" s="647"/>
    </row>
    <row r="10" spans="1:10" ht="12.75" customHeight="1" x14ac:dyDescent="0.2">
      <c r="A10" s="184"/>
      <c r="B10" s="185" t="s">
        <v>180</v>
      </c>
      <c r="C10" s="186">
        <f>SUM(D10:I10)</f>
        <v>0</v>
      </c>
      <c r="D10" s="307"/>
      <c r="E10" s="307"/>
      <c r="F10" s="307"/>
      <c r="G10" s="307"/>
      <c r="H10" s="307"/>
      <c r="I10" s="307"/>
    </row>
    <row r="11" spans="1:10" ht="12.75" customHeight="1" x14ac:dyDescent="0.2">
      <c r="A11" s="179"/>
      <c r="B11" s="185" t="s">
        <v>204</v>
      </c>
      <c r="C11" s="224">
        <f>Passiven!C11</f>
        <v>0</v>
      </c>
      <c r="D11" s="304"/>
      <c r="E11" s="304"/>
      <c r="F11" s="304"/>
      <c r="G11" s="304"/>
      <c r="H11" s="304"/>
      <c r="I11" s="304"/>
    </row>
    <row r="12" spans="1:10" ht="18" customHeight="1" x14ac:dyDescent="0.2">
      <c r="A12" s="584" t="s">
        <v>347</v>
      </c>
      <c r="B12" s="641"/>
      <c r="C12" s="642"/>
      <c r="D12" s="643"/>
      <c r="E12" s="643"/>
      <c r="F12" s="643"/>
      <c r="G12" s="643"/>
      <c r="H12" s="643"/>
      <c r="I12" s="644"/>
    </row>
    <row r="13" spans="1:10" ht="12.75" customHeight="1" x14ac:dyDescent="0.2">
      <c r="A13" s="184"/>
      <c r="B13" s="386" t="s">
        <v>180</v>
      </c>
      <c r="C13" s="186">
        <f>SUM(D13:I13)</f>
        <v>0</v>
      </c>
      <c r="D13" s="307"/>
      <c r="E13" s="307"/>
      <c r="F13" s="307"/>
      <c r="G13" s="307"/>
      <c r="H13" s="307"/>
      <c r="I13" s="307"/>
    </row>
    <row r="14" spans="1:10" ht="12.75" customHeight="1" x14ac:dyDescent="0.2">
      <c r="A14" s="179"/>
      <c r="B14" s="189" t="s">
        <v>204</v>
      </c>
      <c r="C14" s="229">
        <f>SUM(D14:I14)</f>
        <v>0</v>
      </c>
      <c r="D14" s="315"/>
      <c r="E14" s="315"/>
      <c r="F14" s="315"/>
      <c r="G14" s="315"/>
      <c r="H14" s="304"/>
      <c r="I14" s="315"/>
    </row>
    <row r="15" spans="1:10" ht="18" customHeight="1" x14ac:dyDescent="0.2">
      <c r="A15" s="584" t="s">
        <v>201</v>
      </c>
      <c r="B15" s="641"/>
      <c r="C15" s="642"/>
      <c r="D15" s="643"/>
      <c r="E15" s="643"/>
      <c r="F15" s="643"/>
      <c r="G15" s="643"/>
      <c r="H15" s="643"/>
      <c r="I15" s="644"/>
    </row>
    <row r="16" spans="1:10" ht="12.75" customHeight="1" x14ac:dyDescent="0.2">
      <c r="A16" s="190"/>
      <c r="B16" s="227" t="s">
        <v>180</v>
      </c>
      <c r="C16" s="186">
        <f>SUM(D16:I16)</f>
        <v>0</v>
      </c>
      <c r="D16" s="307"/>
      <c r="E16" s="307"/>
      <c r="F16" s="307"/>
      <c r="G16" s="307"/>
      <c r="H16" s="307"/>
      <c r="I16" s="307"/>
    </row>
    <row r="17" spans="1:10" ht="12.75" customHeight="1" x14ac:dyDescent="0.2">
      <c r="A17" s="179"/>
      <c r="B17" s="185" t="s">
        <v>204</v>
      </c>
      <c r="C17" s="224">
        <f>SUM(D17:I17)</f>
        <v>0</v>
      </c>
      <c r="D17" s="304"/>
      <c r="E17" s="304"/>
      <c r="F17" s="304"/>
      <c r="G17" s="304"/>
      <c r="H17" s="304"/>
      <c r="I17" s="304"/>
    </row>
    <row r="18" spans="1:10" ht="12.75" customHeight="1" x14ac:dyDescent="0.2">
      <c r="A18" s="438"/>
      <c r="B18" s="439"/>
      <c r="C18" s="440"/>
      <c r="D18" s="274"/>
      <c r="E18" s="274"/>
      <c r="F18" s="274"/>
      <c r="G18" s="274"/>
      <c r="H18" s="274"/>
      <c r="I18" s="274"/>
    </row>
    <row r="19" spans="1:10" ht="12.75" customHeight="1" x14ac:dyDescent="0.2">
      <c r="A19" s="441"/>
      <c r="B19" s="442"/>
      <c r="C19" s="445"/>
      <c r="D19" s="274"/>
      <c r="E19" s="274"/>
      <c r="F19" s="274"/>
      <c r="G19" s="274"/>
      <c r="H19" s="274"/>
      <c r="I19" s="274"/>
    </row>
    <row r="20" spans="1:10" ht="12.75" customHeight="1" x14ac:dyDescent="0.2">
      <c r="A20" s="441"/>
      <c r="B20" s="442"/>
      <c r="C20" s="445"/>
      <c r="D20" s="74"/>
      <c r="E20" s="76"/>
      <c r="F20" s="76"/>
      <c r="G20" s="76"/>
      <c r="H20" s="76"/>
      <c r="I20" s="76"/>
      <c r="J20" s="228"/>
    </row>
    <row r="21" spans="1:10" ht="12.75" customHeight="1" x14ac:dyDescent="0.2">
      <c r="A21" s="181"/>
      <c r="B21" s="92"/>
      <c r="C21" s="74"/>
      <c r="D21" s="74"/>
      <c r="E21" s="76"/>
      <c r="F21" s="76"/>
      <c r="G21" s="76"/>
      <c r="H21" s="76"/>
      <c r="I21" s="76"/>
    </row>
    <row r="22" spans="1:10" ht="12.75" customHeight="1" x14ac:dyDescent="0.2">
      <c r="A22" s="181"/>
      <c r="B22" s="92"/>
      <c r="C22" s="74"/>
      <c r="D22" s="74"/>
      <c r="E22" s="76"/>
      <c r="F22" s="76"/>
      <c r="G22" s="76"/>
      <c r="H22" s="76"/>
      <c r="I22" s="76"/>
    </row>
    <row r="23" spans="1:10" ht="12.75" customHeight="1" x14ac:dyDescent="0.2">
      <c r="A23" s="181"/>
      <c r="B23" s="92"/>
      <c r="C23" s="74"/>
      <c r="D23" s="74"/>
      <c r="E23" s="76"/>
      <c r="F23" s="76"/>
      <c r="G23" s="76"/>
      <c r="H23" s="76"/>
      <c r="I23" s="76"/>
    </row>
    <row r="24" spans="1:10" ht="33.950000000000003" customHeight="1" x14ac:dyDescent="0.2">
      <c r="A24" s="657" t="s">
        <v>291</v>
      </c>
      <c r="B24" s="657"/>
      <c r="C24" s="657"/>
      <c r="D24" s="657"/>
      <c r="E24" s="657"/>
      <c r="F24" s="657"/>
      <c r="G24" s="657"/>
      <c r="H24" s="657"/>
      <c r="I24" s="657"/>
    </row>
    <row r="25" spans="1:10" ht="12.75" customHeight="1" x14ac:dyDescent="0.2">
      <c r="A25" s="181" t="s">
        <v>182</v>
      </c>
      <c r="B25" s="92"/>
      <c r="C25" s="74"/>
      <c r="D25" s="74"/>
      <c r="E25" s="76"/>
      <c r="F25" s="76"/>
      <c r="G25" s="76"/>
      <c r="H25" s="76"/>
      <c r="I25" s="76"/>
    </row>
    <row r="26" spans="1:10" ht="14.45" customHeight="1" x14ac:dyDescent="0.2">
      <c r="A26" s="87"/>
      <c r="B26" s="76"/>
      <c r="C26" s="74"/>
      <c r="D26" s="74"/>
      <c r="E26" s="76"/>
      <c r="F26" s="76"/>
      <c r="G26" s="76"/>
      <c r="H26" s="418" t="s">
        <v>410</v>
      </c>
      <c r="I26" s="76"/>
    </row>
    <row r="27" spans="1:10" ht="18" customHeight="1" x14ac:dyDescent="0.2">
      <c r="A27" s="588" t="s">
        <v>82</v>
      </c>
      <c r="B27" s="589"/>
      <c r="C27" s="592" t="s">
        <v>0</v>
      </c>
      <c r="D27" s="649" t="s">
        <v>181</v>
      </c>
      <c r="E27" s="650"/>
      <c r="F27" s="650"/>
      <c r="G27" s="650"/>
      <c r="H27" s="651"/>
      <c r="I27" s="76"/>
    </row>
    <row r="28" spans="1:10" ht="12.75" customHeight="1" x14ac:dyDescent="0.2">
      <c r="A28" s="652"/>
      <c r="B28" s="653"/>
      <c r="C28" s="656"/>
      <c r="D28" s="265" t="s">
        <v>1</v>
      </c>
      <c r="E28" s="265" t="s">
        <v>2</v>
      </c>
      <c r="F28" s="265" t="s">
        <v>3</v>
      </c>
      <c r="G28" s="265" t="s">
        <v>205</v>
      </c>
      <c r="H28" s="265" t="s">
        <v>4</v>
      </c>
      <c r="I28" s="76"/>
    </row>
    <row r="29" spans="1:10" ht="12.75" customHeight="1" x14ac:dyDescent="0.2">
      <c r="A29" s="654"/>
      <c r="B29" s="655"/>
      <c r="C29" s="593"/>
      <c r="D29" s="266" t="s">
        <v>5</v>
      </c>
      <c r="E29" s="266" t="s">
        <v>6</v>
      </c>
      <c r="F29" s="266" t="s">
        <v>7</v>
      </c>
      <c r="G29" s="266" t="s">
        <v>206</v>
      </c>
      <c r="H29" s="266" t="s">
        <v>206</v>
      </c>
      <c r="I29" s="76"/>
    </row>
    <row r="30" spans="1:10" ht="18" customHeight="1" x14ac:dyDescent="0.2">
      <c r="A30" s="584" t="s">
        <v>67</v>
      </c>
      <c r="B30" s="641"/>
      <c r="C30" s="645"/>
      <c r="D30" s="646"/>
      <c r="E30" s="646"/>
      <c r="F30" s="646"/>
      <c r="G30" s="646"/>
      <c r="H30" s="647"/>
      <c r="I30" s="76"/>
    </row>
    <row r="31" spans="1:10" ht="12.75" customHeight="1" x14ac:dyDescent="0.2">
      <c r="A31" s="190"/>
      <c r="B31" s="227" t="s">
        <v>180</v>
      </c>
      <c r="C31" s="186">
        <f>SUM(D31:H31)</f>
        <v>0</v>
      </c>
      <c r="D31" s="307"/>
      <c r="E31" s="307"/>
      <c r="F31" s="307"/>
      <c r="G31" s="307"/>
      <c r="H31" s="307"/>
      <c r="I31" s="76"/>
    </row>
    <row r="32" spans="1:10" ht="12.75" customHeight="1" x14ac:dyDescent="0.2">
      <c r="A32" s="67"/>
      <c r="B32" s="223" t="s">
        <v>204</v>
      </c>
      <c r="C32" s="224">
        <f>Passiven!C10</f>
        <v>0</v>
      </c>
      <c r="D32" s="315"/>
      <c r="E32" s="315"/>
      <c r="F32" s="315"/>
      <c r="G32" s="315"/>
      <c r="H32" s="315"/>
      <c r="I32" s="76"/>
    </row>
    <row r="33" spans="1:9" ht="18" customHeight="1" x14ac:dyDescent="0.2">
      <c r="A33" s="584" t="s">
        <v>179</v>
      </c>
      <c r="B33" s="648"/>
      <c r="C33" s="645"/>
      <c r="D33" s="646"/>
      <c r="E33" s="646"/>
      <c r="F33" s="646"/>
      <c r="G33" s="646"/>
      <c r="H33" s="647"/>
      <c r="I33" s="76"/>
    </row>
    <row r="34" spans="1:9" ht="12.75" customHeight="1" x14ac:dyDescent="0.2">
      <c r="A34" s="184"/>
      <c r="B34" s="185" t="s">
        <v>180</v>
      </c>
      <c r="C34" s="186">
        <f>SUM(D34:H34)</f>
        <v>0</v>
      </c>
      <c r="D34" s="187"/>
      <c r="E34" s="187"/>
      <c r="F34" s="187"/>
      <c r="G34" s="187"/>
      <c r="H34" s="187"/>
      <c r="I34" s="76"/>
    </row>
    <row r="35" spans="1:9" ht="12.75" customHeight="1" x14ac:dyDescent="0.2">
      <c r="A35" s="179"/>
      <c r="B35" s="185" t="s">
        <v>204</v>
      </c>
      <c r="C35" s="188">
        <f>Passiven!C11</f>
        <v>0</v>
      </c>
      <c r="D35" s="187"/>
      <c r="E35" s="187"/>
      <c r="F35" s="187"/>
      <c r="G35" s="187"/>
      <c r="H35" s="187"/>
      <c r="I35" s="76"/>
    </row>
    <row r="36" spans="1:9" ht="18" customHeight="1" x14ac:dyDescent="0.2">
      <c r="A36" s="584" t="s">
        <v>347</v>
      </c>
      <c r="B36" s="641"/>
      <c r="C36" s="645"/>
      <c r="D36" s="646"/>
      <c r="E36" s="646"/>
      <c r="F36" s="646"/>
      <c r="G36" s="646"/>
      <c r="H36" s="647"/>
      <c r="I36" s="76"/>
    </row>
    <row r="37" spans="1:9" ht="12.75" customHeight="1" x14ac:dyDescent="0.2">
      <c r="A37" s="184"/>
      <c r="B37" s="185" t="s">
        <v>180</v>
      </c>
      <c r="C37" s="186">
        <f>SUM(D37:H37)</f>
        <v>0</v>
      </c>
      <c r="D37" s="187"/>
      <c r="E37" s="187"/>
      <c r="F37" s="187"/>
      <c r="G37" s="187"/>
      <c r="H37" s="187"/>
      <c r="I37" s="76"/>
    </row>
    <row r="38" spans="1:9" ht="12.75" customHeight="1" x14ac:dyDescent="0.2">
      <c r="A38" s="179"/>
      <c r="B38" s="185" t="s">
        <v>204</v>
      </c>
      <c r="C38" s="186">
        <f>SUM(D38:H38)</f>
        <v>0</v>
      </c>
      <c r="D38" s="187"/>
      <c r="E38" s="187"/>
      <c r="F38" s="187"/>
      <c r="G38" s="187"/>
      <c r="H38" s="187"/>
      <c r="I38" s="76"/>
    </row>
    <row r="39" spans="1:9" ht="18" customHeight="1" x14ac:dyDescent="0.2">
      <c r="A39" s="584" t="s">
        <v>201</v>
      </c>
      <c r="B39" s="641"/>
      <c r="C39" s="645"/>
      <c r="D39" s="646"/>
      <c r="E39" s="646"/>
      <c r="F39" s="646"/>
      <c r="G39" s="646"/>
      <c r="H39" s="647"/>
      <c r="I39" s="76"/>
    </row>
    <row r="40" spans="1:9" ht="12.75" customHeight="1" x14ac:dyDescent="0.2">
      <c r="A40" s="190"/>
      <c r="B40" s="185" t="s">
        <v>180</v>
      </c>
      <c r="C40" s="186">
        <f>SUM(D40:H40)</f>
        <v>0</v>
      </c>
      <c r="D40" s="187"/>
      <c r="E40" s="187"/>
      <c r="F40" s="187"/>
      <c r="G40" s="187"/>
      <c r="H40" s="187"/>
      <c r="I40" s="76"/>
    </row>
    <row r="41" spans="1:9" ht="12.75" customHeight="1" x14ac:dyDescent="0.2">
      <c r="A41" s="67"/>
      <c r="B41" s="223" t="s">
        <v>204</v>
      </c>
      <c r="C41" s="224">
        <f>SUM(D41:H41)</f>
        <v>0</v>
      </c>
      <c r="D41" s="225"/>
      <c r="E41" s="225"/>
      <c r="F41" s="225"/>
      <c r="G41" s="225"/>
      <c r="H41" s="225"/>
      <c r="I41" s="76"/>
    </row>
    <row r="42" spans="1:9" ht="12.75" customHeight="1" x14ac:dyDescent="0.2">
      <c r="A42" s="438"/>
      <c r="B42" s="439"/>
      <c r="C42" s="440"/>
      <c r="D42" s="308"/>
      <c r="E42" s="308"/>
      <c r="F42" s="308"/>
      <c r="G42" s="308"/>
      <c r="H42" s="308"/>
      <c r="I42" s="76"/>
    </row>
    <row r="43" spans="1:9" ht="12.75" customHeight="1" x14ac:dyDescent="0.2">
      <c r="A43" s="441"/>
      <c r="B43" s="442"/>
      <c r="C43" s="445"/>
      <c r="D43" s="308"/>
      <c r="E43" s="308"/>
      <c r="F43" s="308"/>
      <c r="G43" s="308"/>
      <c r="H43" s="308"/>
      <c r="I43" s="76"/>
    </row>
    <row r="44" spans="1:9" ht="12.75" customHeight="1" x14ac:dyDescent="0.2">
      <c r="A44" s="441"/>
      <c r="B44" s="442"/>
      <c r="C44" s="445"/>
      <c r="D44" s="76"/>
      <c r="E44" s="76"/>
      <c r="F44" s="76"/>
      <c r="G44" s="76"/>
      <c r="H44" s="76"/>
      <c r="I44" s="76"/>
    </row>
    <row r="45" spans="1:9" ht="12.75" customHeight="1" x14ac:dyDescent="0.2">
      <c r="A45" s="80"/>
      <c r="B45" s="76"/>
      <c r="C45" s="76"/>
      <c r="D45" s="76"/>
      <c r="E45" s="76"/>
      <c r="F45" s="76"/>
      <c r="G45" s="76"/>
      <c r="H45" s="76"/>
      <c r="I45" s="76"/>
    </row>
    <row r="46" spans="1:9" ht="12.75" customHeight="1" x14ac:dyDescent="0.2">
      <c r="A46" s="279">
        <v>1</v>
      </c>
      <c r="B46" s="640" t="s">
        <v>360</v>
      </c>
      <c r="C46" s="640"/>
      <c r="D46" s="640"/>
      <c r="E46" s="640"/>
      <c r="F46" s="640"/>
      <c r="G46" s="640"/>
      <c r="H46" s="640"/>
      <c r="I46" s="76"/>
    </row>
    <row r="47" spans="1:9" ht="12.75" customHeight="1" x14ac:dyDescent="0.2">
      <c r="A47" s="80"/>
      <c r="B47" s="640"/>
      <c r="C47" s="640"/>
      <c r="D47" s="640"/>
      <c r="E47" s="640"/>
      <c r="F47" s="640"/>
      <c r="G47" s="640"/>
      <c r="H47" s="640"/>
      <c r="I47" s="76"/>
    </row>
    <row r="48" spans="1:9" ht="12.75" customHeight="1" x14ac:dyDescent="0.2">
      <c r="A48" s="279">
        <v>2</v>
      </c>
      <c r="B48" s="306" t="s">
        <v>363</v>
      </c>
      <c r="C48" s="76"/>
      <c r="D48" s="76"/>
      <c r="E48" s="76"/>
      <c r="F48" s="76"/>
      <c r="G48" s="76"/>
      <c r="H48" s="76"/>
      <c r="I48" s="76"/>
    </row>
    <row r="49" spans="1:9" ht="12.75" customHeight="1" x14ac:dyDescent="0.2">
      <c r="A49" s="305">
        <v>3</v>
      </c>
      <c r="B49" s="306" t="s">
        <v>245</v>
      </c>
      <c r="C49" s="76"/>
      <c r="D49" s="76"/>
      <c r="E49" s="76"/>
      <c r="F49" s="76"/>
      <c r="G49" s="76"/>
      <c r="H49" s="76"/>
      <c r="I49" s="76"/>
    </row>
    <row r="50" spans="1:9" ht="12.75" customHeight="1" x14ac:dyDescent="0.2"/>
    <row r="51" spans="1:9" ht="12.75" customHeight="1" x14ac:dyDescent="0.2"/>
    <row r="52" spans="1:9" ht="12.75" customHeight="1" x14ac:dyDescent="0.2"/>
    <row r="53" spans="1:9" ht="12.75" customHeight="1" x14ac:dyDescent="0.2"/>
    <row r="54" spans="1:9" ht="12.75" customHeight="1" x14ac:dyDescent="0.2"/>
    <row r="55" spans="1:9" ht="12.75" customHeight="1" x14ac:dyDescent="0.2"/>
    <row r="56" spans="1:9" s="42" customFormat="1" ht="12.75" customHeight="1" x14ac:dyDescent="0.2">
      <c r="B56" s="32"/>
      <c r="C56" s="32"/>
      <c r="D56" s="32"/>
      <c r="E56" s="32"/>
      <c r="F56" s="32"/>
      <c r="G56" s="32"/>
      <c r="H56" s="32"/>
    </row>
    <row r="57" spans="1:9" s="42" customFormat="1" ht="12.75" customHeight="1" x14ac:dyDescent="0.2">
      <c r="B57" s="32"/>
      <c r="C57" s="32"/>
      <c r="D57" s="32"/>
      <c r="E57" s="32"/>
      <c r="F57" s="32"/>
      <c r="G57" s="32"/>
      <c r="H57" s="32"/>
    </row>
    <row r="58" spans="1:9" s="42" customFormat="1" ht="12.75" customHeight="1" x14ac:dyDescent="0.2">
      <c r="B58" s="32"/>
      <c r="C58" s="32"/>
      <c r="D58" s="32"/>
      <c r="E58" s="32"/>
      <c r="F58" s="32"/>
      <c r="G58" s="32"/>
      <c r="H58" s="32"/>
    </row>
    <row r="59" spans="1:9" s="42" customFormat="1" ht="12.75" customHeight="1" x14ac:dyDescent="0.2">
      <c r="B59" s="32"/>
      <c r="C59" s="32"/>
      <c r="D59" s="32"/>
      <c r="E59" s="32"/>
      <c r="F59" s="32"/>
      <c r="G59" s="32"/>
      <c r="H59" s="32"/>
    </row>
    <row r="60" spans="1:9" s="42" customFormat="1" ht="12.75" customHeight="1" x14ac:dyDescent="0.2">
      <c r="B60" s="32"/>
      <c r="C60" s="32"/>
      <c r="D60" s="32"/>
      <c r="E60" s="32"/>
      <c r="F60" s="32"/>
      <c r="G60" s="32"/>
      <c r="H60" s="32"/>
    </row>
    <row r="61" spans="1:9" s="42" customFormat="1" ht="12.75" customHeight="1" x14ac:dyDescent="0.2">
      <c r="B61" s="32"/>
      <c r="C61" s="32"/>
      <c r="D61" s="32"/>
      <c r="E61" s="32"/>
      <c r="F61" s="32"/>
      <c r="G61" s="32"/>
      <c r="H61" s="32"/>
    </row>
    <row r="62" spans="1:9" s="42" customFormat="1" ht="12.75" customHeight="1" x14ac:dyDescent="0.2">
      <c r="B62" s="32"/>
      <c r="C62" s="32"/>
      <c r="D62" s="32"/>
      <c r="E62" s="32"/>
      <c r="F62" s="32"/>
      <c r="G62" s="32"/>
      <c r="H62" s="32"/>
    </row>
    <row r="63" spans="1:9" s="42" customFormat="1" ht="12.75" customHeight="1" x14ac:dyDescent="0.2">
      <c r="B63" s="32"/>
      <c r="C63" s="32"/>
      <c r="D63" s="32"/>
      <c r="E63" s="32"/>
      <c r="F63" s="32"/>
      <c r="G63" s="32"/>
      <c r="H63" s="32"/>
    </row>
    <row r="64" spans="1:9" s="42" customFormat="1" ht="12.75" customHeight="1" x14ac:dyDescent="0.2">
      <c r="B64" s="32"/>
      <c r="C64" s="32"/>
      <c r="D64" s="32"/>
      <c r="E64" s="32"/>
      <c r="F64" s="32"/>
      <c r="G64" s="32"/>
      <c r="H64" s="32"/>
    </row>
    <row r="65" spans="2:8" s="42" customFormat="1" ht="12.75" customHeight="1" x14ac:dyDescent="0.2">
      <c r="B65" s="32"/>
      <c r="C65" s="32"/>
      <c r="D65" s="32"/>
      <c r="E65" s="32"/>
      <c r="F65" s="32"/>
      <c r="G65" s="32"/>
      <c r="H65" s="32"/>
    </row>
    <row r="66" spans="2:8" s="42" customFormat="1" ht="12.75" customHeight="1" x14ac:dyDescent="0.2">
      <c r="B66" s="32"/>
      <c r="C66" s="32"/>
      <c r="D66" s="32"/>
      <c r="E66" s="32"/>
      <c r="F66" s="32"/>
      <c r="G66" s="32"/>
      <c r="H66" s="32"/>
    </row>
    <row r="67" spans="2:8" s="42" customFormat="1" ht="12.75" customHeight="1" x14ac:dyDescent="0.2">
      <c r="B67" s="32"/>
      <c r="C67" s="32"/>
      <c r="D67" s="32"/>
      <c r="E67" s="32"/>
      <c r="F67" s="32"/>
      <c r="G67" s="32"/>
      <c r="H67" s="32"/>
    </row>
    <row r="68" spans="2:8" s="42" customFormat="1" ht="12.75" customHeight="1" x14ac:dyDescent="0.2">
      <c r="B68" s="32"/>
      <c r="C68" s="32"/>
      <c r="D68" s="32"/>
      <c r="E68" s="32"/>
      <c r="F68" s="32"/>
      <c r="G68" s="32"/>
      <c r="H68" s="32"/>
    </row>
    <row r="69" spans="2:8" s="42" customFormat="1" ht="12.75" customHeight="1" x14ac:dyDescent="0.2">
      <c r="B69" s="32"/>
      <c r="C69" s="32"/>
      <c r="D69" s="32"/>
      <c r="E69" s="32"/>
      <c r="F69" s="32"/>
      <c r="G69" s="32"/>
      <c r="H69" s="32"/>
    </row>
    <row r="70" spans="2:8" s="42" customFormat="1" ht="12.75" customHeight="1" x14ac:dyDescent="0.2">
      <c r="B70" s="32"/>
      <c r="C70" s="32"/>
      <c r="D70" s="32"/>
      <c r="E70" s="32"/>
      <c r="F70" s="32"/>
      <c r="G70" s="32"/>
      <c r="H70" s="32"/>
    </row>
    <row r="71" spans="2:8" s="42" customFormat="1" ht="12.75" customHeight="1" x14ac:dyDescent="0.2">
      <c r="B71" s="32"/>
      <c r="C71" s="32"/>
      <c r="D71" s="32"/>
      <c r="E71" s="32"/>
      <c r="F71" s="32"/>
      <c r="G71" s="32"/>
      <c r="H71" s="32"/>
    </row>
    <row r="72" spans="2:8" s="42" customFormat="1" ht="12.75" customHeight="1" x14ac:dyDescent="0.2">
      <c r="B72" s="32"/>
      <c r="C72" s="32"/>
      <c r="D72" s="32"/>
      <c r="E72" s="32"/>
      <c r="F72" s="32"/>
      <c r="G72" s="32"/>
      <c r="H72" s="32"/>
    </row>
    <row r="73" spans="2:8" s="42" customFormat="1" ht="12.75" customHeight="1" x14ac:dyDescent="0.2">
      <c r="B73" s="32"/>
      <c r="C73" s="32"/>
      <c r="D73" s="32"/>
      <c r="E73" s="32"/>
      <c r="F73" s="32"/>
      <c r="G73" s="32"/>
      <c r="H73" s="32"/>
    </row>
    <row r="74" spans="2:8" s="42" customFormat="1" ht="12.75" customHeight="1" x14ac:dyDescent="0.2">
      <c r="B74" s="32"/>
      <c r="C74" s="32"/>
      <c r="D74" s="32"/>
      <c r="E74" s="32"/>
      <c r="F74" s="32"/>
      <c r="G74" s="32"/>
      <c r="H74" s="32"/>
    </row>
    <row r="75" spans="2:8" s="42" customFormat="1" ht="12.75" customHeight="1" x14ac:dyDescent="0.2">
      <c r="B75" s="32"/>
      <c r="C75" s="32"/>
      <c r="D75" s="32"/>
      <c r="E75" s="32"/>
      <c r="F75" s="32"/>
      <c r="G75" s="32"/>
      <c r="H75" s="32"/>
    </row>
    <row r="76" spans="2:8" s="42" customFormat="1" ht="12.75" customHeight="1" x14ac:dyDescent="0.2">
      <c r="B76" s="32"/>
      <c r="C76" s="32"/>
      <c r="D76" s="32"/>
      <c r="E76" s="32"/>
      <c r="F76" s="32"/>
      <c r="G76" s="32"/>
      <c r="H76" s="32"/>
    </row>
    <row r="77" spans="2:8" s="42" customFormat="1" ht="12.75" customHeight="1" x14ac:dyDescent="0.2">
      <c r="B77" s="32"/>
      <c r="C77" s="32"/>
      <c r="D77" s="32"/>
      <c r="E77" s="32"/>
      <c r="F77" s="32"/>
      <c r="G77" s="32"/>
      <c r="H77" s="32"/>
    </row>
    <row r="78" spans="2:8" s="42" customFormat="1" ht="12.75" customHeight="1" x14ac:dyDescent="0.2">
      <c r="B78" s="32"/>
      <c r="C78" s="32"/>
      <c r="D78" s="32"/>
      <c r="E78" s="32"/>
      <c r="F78" s="32"/>
      <c r="G78" s="32"/>
      <c r="H78" s="32"/>
    </row>
    <row r="79" spans="2:8" s="42" customFormat="1" ht="12.75" customHeight="1" x14ac:dyDescent="0.2">
      <c r="B79" s="32"/>
      <c r="C79" s="32"/>
      <c r="D79" s="32"/>
      <c r="E79" s="32"/>
      <c r="F79" s="32"/>
      <c r="G79" s="32"/>
      <c r="H79" s="32"/>
    </row>
    <row r="80" spans="2:8" s="42" customFormat="1" ht="12.75" customHeight="1" x14ac:dyDescent="0.2">
      <c r="B80" s="32"/>
      <c r="C80" s="32"/>
      <c r="D80" s="32"/>
      <c r="E80" s="32"/>
      <c r="F80" s="32"/>
      <c r="G80" s="32"/>
      <c r="H80" s="32"/>
    </row>
    <row r="81" spans="2:8" s="42" customFormat="1" ht="12.75" customHeight="1" x14ac:dyDescent="0.2">
      <c r="B81" s="32"/>
      <c r="C81" s="32"/>
      <c r="D81" s="32"/>
      <c r="E81" s="32"/>
      <c r="F81" s="32"/>
      <c r="G81" s="32"/>
      <c r="H81" s="32"/>
    </row>
    <row r="82" spans="2:8" s="42" customFormat="1" ht="12.75" customHeight="1" x14ac:dyDescent="0.2">
      <c r="B82" s="32"/>
      <c r="C82" s="32"/>
      <c r="D82" s="32"/>
      <c r="E82" s="32"/>
      <c r="F82" s="32"/>
      <c r="G82" s="32"/>
      <c r="H82" s="32"/>
    </row>
    <row r="83" spans="2:8" s="42" customFormat="1" ht="12.75" customHeight="1" x14ac:dyDescent="0.2">
      <c r="B83" s="32"/>
      <c r="C83" s="32"/>
      <c r="D83" s="32"/>
      <c r="E83" s="32"/>
      <c r="F83" s="32"/>
      <c r="G83" s="32"/>
      <c r="H83" s="32"/>
    </row>
    <row r="84" spans="2:8" s="42" customFormat="1" ht="12.75" customHeight="1" x14ac:dyDescent="0.2">
      <c r="B84" s="32"/>
      <c r="C84" s="32"/>
      <c r="D84" s="32"/>
      <c r="E84" s="32"/>
      <c r="F84" s="32"/>
      <c r="G84" s="32"/>
      <c r="H84" s="32"/>
    </row>
    <row r="85" spans="2:8" s="42" customFormat="1" ht="12.75" customHeight="1" x14ac:dyDescent="0.2">
      <c r="B85" s="32"/>
      <c r="C85" s="32"/>
      <c r="D85" s="32"/>
      <c r="E85" s="32"/>
      <c r="F85" s="32"/>
      <c r="G85" s="32"/>
      <c r="H85" s="32"/>
    </row>
    <row r="86" spans="2:8" s="42" customFormat="1" ht="12.75" customHeight="1" x14ac:dyDescent="0.2">
      <c r="B86" s="32"/>
      <c r="C86" s="32"/>
      <c r="D86" s="32"/>
      <c r="E86" s="32"/>
      <c r="F86" s="32"/>
      <c r="G86" s="32"/>
      <c r="H86" s="32"/>
    </row>
    <row r="87" spans="2:8" s="42" customFormat="1" ht="12.75" customHeight="1" x14ac:dyDescent="0.2">
      <c r="B87" s="32"/>
      <c r="C87" s="32"/>
      <c r="D87" s="32"/>
      <c r="E87" s="32"/>
      <c r="F87" s="32"/>
      <c r="G87" s="32"/>
      <c r="H87" s="32"/>
    </row>
    <row r="88" spans="2:8" s="42" customFormat="1" ht="12.75" customHeight="1" x14ac:dyDescent="0.2">
      <c r="B88" s="32"/>
      <c r="C88" s="32"/>
      <c r="D88" s="32"/>
      <c r="E88" s="32"/>
      <c r="F88" s="32"/>
      <c r="G88" s="32"/>
      <c r="H88" s="32"/>
    </row>
    <row r="89" spans="2:8" s="42" customFormat="1" ht="12.75" customHeight="1" x14ac:dyDescent="0.2">
      <c r="B89" s="32"/>
      <c r="C89" s="32"/>
      <c r="D89" s="32"/>
      <c r="E89" s="32"/>
      <c r="F89" s="32"/>
      <c r="G89" s="32"/>
      <c r="H89" s="32"/>
    </row>
    <row r="90" spans="2:8" s="42" customFormat="1" ht="12.75" customHeight="1" x14ac:dyDescent="0.2">
      <c r="B90" s="32"/>
      <c r="C90" s="32"/>
      <c r="D90" s="32"/>
      <c r="E90" s="32"/>
      <c r="F90" s="32"/>
      <c r="G90" s="32"/>
      <c r="H90" s="32"/>
    </row>
    <row r="91" spans="2:8" s="42" customFormat="1" ht="12.75" customHeight="1" x14ac:dyDescent="0.2">
      <c r="B91" s="32"/>
      <c r="C91" s="32"/>
      <c r="D91" s="32"/>
      <c r="E91" s="32"/>
      <c r="F91" s="32"/>
      <c r="G91" s="32"/>
      <c r="H91" s="32"/>
    </row>
    <row r="92" spans="2:8" s="42" customFormat="1" ht="12.75" customHeight="1" x14ac:dyDescent="0.2">
      <c r="B92" s="32"/>
      <c r="C92" s="32"/>
      <c r="D92" s="32"/>
      <c r="E92" s="32"/>
      <c r="F92" s="32"/>
      <c r="G92" s="32"/>
      <c r="H92" s="32"/>
    </row>
    <row r="93" spans="2:8" s="42" customFormat="1" ht="12.75" customHeight="1" x14ac:dyDescent="0.2">
      <c r="B93" s="32"/>
      <c r="C93" s="32"/>
      <c r="D93" s="32"/>
      <c r="E93" s="32"/>
      <c r="F93" s="32"/>
      <c r="G93" s="32"/>
      <c r="H93" s="32"/>
    </row>
    <row r="94" spans="2:8" s="42" customFormat="1" ht="12.75" customHeight="1" x14ac:dyDescent="0.2">
      <c r="B94" s="32"/>
      <c r="C94" s="32"/>
      <c r="D94" s="32"/>
      <c r="E94" s="32"/>
      <c r="F94" s="32"/>
      <c r="G94" s="32"/>
      <c r="H94" s="32"/>
    </row>
    <row r="95" spans="2:8" s="42" customFormat="1" ht="12.75" customHeight="1" x14ac:dyDescent="0.2">
      <c r="B95" s="32"/>
      <c r="C95" s="32"/>
      <c r="D95" s="32"/>
      <c r="E95" s="32"/>
      <c r="F95" s="32"/>
      <c r="G95" s="32"/>
      <c r="H95" s="32"/>
    </row>
    <row r="96" spans="2:8" s="42" customFormat="1" ht="12.75" customHeight="1" x14ac:dyDescent="0.2">
      <c r="B96" s="32"/>
      <c r="C96" s="32"/>
      <c r="D96" s="32"/>
      <c r="E96" s="32"/>
      <c r="F96" s="32"/>
      <c r="G96" s="32"/>
      <c r="H96" s="32"/>
    </row>
    <row r="97" spans="2:8" s="42" customFormat="1" ht="12.75" customHeight="1" x14ac:dyDescent="0.2">
      <c r="B97" s="32"/>
      <c r="C97" s="32"/>
      <c r="D97" s="32"/>
      <c r="E97" s="32"/>
      <c r="F97" s="32"/>
      <c r="G97" s="32"/>
      <c r="H97" s="32"/>
    </row>
    <row r="98" spans="2:8" s="42" customFormat="1" ht="12.75" customHeight="1" x14ac:dyDescent="0.2">
      <c r="B98" s="32"/>
      <c r="C98" s="32"/>
      <c r="D98" s="32"/>
      <c r="E98" s="32"/>
      <c r="F98" s="32"/>
      <c r="G98" s="32"/>
      <c r="H98" s="32"/>
    </row>
    <row r="99" spans="2:8" s="42" customFormat="1" ht="12.75" customHeight="1" x14ac:dyDescent="0.2">
      <c r="B99" s="32"/>
      <c r="C99" s="32"/>
      <c r="D99" s="32"/>
      <c r="E99" s="32"/>
      <c r="F99" s="32"/>
      <c r="G99" s="32"/>
      <c r="H99" s="32"/>
    </row>
    <row r="100" spans="2:8" s="42" customFormat="1" ht="12.75" customHeight="1" x14ac:dyDescent="0.2">
      <c r="B100" s="32"/>
      <c r="C100" s="32"/>
      <c r="D100" s="32"/>
      <c r="E100" s="32"/>
      <c r="F100" s="32"/>
      <c r="G100" s="32"/>
      <c r="H100" s="32"/>
    </row>
    <row r="101" spans="2:8" s="42" customFormat="1" ht="12.75" customHeight="1" x14ac:dyDescent="0.2">
      <c r="B101" s="32"/>
      <c r="C101" s="32"/>
      <c r="D101" s="32"/>
      <c r="E101" s="32"/>
      <c r="F101" s="32"/>
      <c r="G101" s="32"/>
      <c r="H101" s="32"/>
    </row>
  </sheetData>
  <sheetProtection algorithmName="SHA-512" hashValue="6HKUvU3v3IHbtCn/EPgHKrs4eKemL2GboYq0T2kEBNSy8nqtyi3k0e5rV2u/9NfLcbA9J6RW8XaUI3HMZGEFmg==" saltValue="HdlAPTXLnIKRHol0RMHOEw==" spinCount="100000" sheet="1" objects="1" scenarios="1"/>
  <mergeCells count="26">
    <mergeCell ref="C12:I12"/>
    <mergeCell ref="C9:I9"/>
    <mergeCell ref="A9:B9"/>
    <mergeCell ref="A12:B12"/>
    <mergeCell ref="A24:I24"/>
    <mergeCell ref="A1:I1"/>
    <mergeCell ref="A4:B5"/>
    <mergeCell ref="C4:C5"/>
    <mergeCell ref="I4:I5"/>
    <mergeCell ref="D4:H4"/>
    <mergeCell ref="B46:H47"/>
    <mergeCell ref="A6:B6"/>
    <mergeCell ref="C6:I6"/>
    <mergeCell ref="A30:B30"/>
    <mergeCell ref="C30:H30"/>
    <mergeCell ref="A33:B33"/>
    <mergeCell ref="A36:B36"/>
    <mergeCell ref="A39:B39"/>
    <mergeCell ref="D27:H27"/>
    <mergeCell ref="C33:H33"/>
    <mergeCell ref="C36:H36"/>
    <mergeCell ref="C39:H39"/>
    <mergeCell ref="A15:B15"/>
    <mergeCell ref="A27:B29"/>
    <mergeCell ref="C27:C29"/>
    <mergeCell ref="C15:I15"/>
  </mergeCells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2"/>
  </sheetPr>
  <dimension ref="A1:I79"/>
  <sheetViews>
    <sheetView showGridLines="0" zoomScaleNormal="100" workbookViewId="0">
      <selection activeCell="D8" sqref="D8"/>
    </sheetView>
  </sheetViews>
  <sheetFormatPr baseColWidth="10" defaultColWidth="11.42578125" defaultRowHeight="12" x14ac:dyDescent="0.2"/>
  <cols>
    <col min="1" max="1" width="1.7109375" style="42" customWidth="1"/>
    <col min="2" max="2" width="34.5703125" style="32" customWidth="1"/>
    <col min="3" max="6" width="10.7109375" style="32" customWidth="1"/>
    <col min="7" max="7" width="11.5703125" style="32" bestFit="1" customWidth="1"/>
    <col min="8" max="8" width="11.5703125" style="32" customWidth="1"/>
    <col min="9" max="9" width="9.7109375" style="32" customWidth="1"/>
    <col min="10" max="16384" width="11.42578125" style="32"/>
  </cols>
  <sheetData>
    <row r="1" spans="1:9" ht="36" customHeight="1" x14ac:dyDescent="0.2">
      <c r="A1" s="659" t="s">
        <v>304</v>
      </c>
      <c r="B1" s="659"/>
      <c r="C1" s="659"/>
      <c r="D1" s="659"/>
      <c r="E1" s="659"/>
      <c r="F1" s="659"/>
      <c r="G1" s="659"/>
      <c r="H1" s="659"/>
      <c r="I1" s="659"/>
    </row>
    <row r="2" spans="1:9" ht="12.75" customHeight="1" x14ac:dyDescent="0.2">
      <c r="A2" s="181" t="s">
        <v>182</v>
      </c>
      <c r="B2" s="76"/>
      <c r="C2" s="76"/>
      <c r="D2" s="76"/>
      <c r="E2" s="76"/>
      <c r="F2" s="76"/>
      <c r="G2" s="76"/>
      <c r="H2" s="76"/>
      <c r="I2" s="76"/>
    </row>
    <row r="3" spans="1:9" ht="12.75" customHeight="1" x14ac:dyDescent="0.2">
      <c r="A3" s="80"/>
      <c r="B3" s="76"/>
      <c r="C3" s="76"/>
      <c r="D3" s="76"/>
      <c r="E3" s="76"/>
      <c r="F3" s="76"/>
      <c r="G3" s="76"/>
      <c r="H3" s="418" t="s">
        <v>411</v>
      </c>
      <c r="I3" s="76"/>
    </row>
    <row r="4" spans="1:9" s="45" customFormat="1" ht="18" customHeight="1" x14ac:dyDescent="0.2">
      <c r="A4" s="588" t="s">
        <v>82</v>
      </c>
      <c r="B4" s="589"/>
      <c r="C4" s="592" t="s">
        <v>264</v>
      </c>
      <c r="D4" s="649" t="s">
        <v>181</v>
      </c>
      <c r="E4" s="650"/>
      <c r="F4" s="650"/>
      <c r="G4" s="650"/>
      <c r="H4" s="651"/>
      <c r="I4" s="317"/>
    </row>
    <row r="5" spans="1:9" s="45" customFormat="1" ht="12" customHeight="1" x14ac:dyDescent="0.2">
      <c r="A5" s="652"/>
      <c r="B5" s="653"/>
      <c r="C5" s="656"/>
      <c r="D5" s="265" t="s">
        <v>1</v>
      </c>
      <c r="E5" s="265" t="s">
        <v>2</v>
      </c>
      <c r="F5" s="265" t="s">
        <v>3</v>
      </c>
      <c r="G5" s="265" t="s">
        <v>205</v>
      </c>
      <c r="H5" s="265" t="s">
        <v>4</v>
      </c>
      <c r="I5" s="317"/>
    </row>
    <row r="6" spans="1:9" s="45" customFormat="1" ht="12.75" x14ac:dyDescent="0.2">
      <c r="A6" s="654"/>
      <c r="B6" s="655"/>
      <c r="C6" s="593"/>
      <c r="D6" s="266" t="s">
        <v>5</v>
      </c>
      <c r="E6" s="266" t="s">
        <v>6</v>
      </c>
      <c r="F6" s="266" t="s">
        <v>7</v>
      </c>
      <c r="G6" s="266" t="s">
        <v>206</v>
      </c>
      <c r="H6" s="266" t="s">
        <v>206</v>
      </c>
      <c r="I6" s="317"/>
    </row>
    <row r="7" spans="1:9" s="45" customFormat="1" ht="18" customHeight="1" x14ac:dyDescent="0.2">
      <c r="A7" s="584" t="s">
        <v>67</v>
      </c>
      <c r="B7" s="641"/>
      <c r="C7" s="645"/>
      <c r="D7" s="646"/>
      <c r="E7" s="646"/>
      <c r="F7" s="646"/>
      <c r="G7" s="646"/>
      <c r="H7" s="647"/>
      <c r="I7" s="317"/>
    </row>
    <row r="8" spans="1:9" s="45" customFormat="1" ht="12.75" customHeight="1" x14ac:dyDescent="0.2">
      <c r="A8" s="190"/>
      <c r="B8" s="227" t="s">
        <v>180</v>
      </c>
      <c r="C8" s="186">
        <f>SUM(D8:H8)</f>
        <v>0</v>
      </c>
      <c r="D8" s="307"/>
      <c r="E8" s="307"/>
      <c r="F8" s="307"/>
      <c r="G8" s="307"/>
      <c r="H8" s="307"/>
      <c r="I8" s="317"/>
    </row>
    <row r="9" spans="1:9" s="45" customFormat="1" ht="12.75" customHeight="1" x14ac:dyDescent="0.2">
      <c r="A9" s="67"/>
      <c r="B9" s="223" t="s">
        <v>204</v>
      </c>
      <c r="C9" s="229">
        <f>Passiven!E10</f>
        <v>0</v>
      </c>
      <c r="D9" s="315"/>
      <c r="E9" s="315"/>
      <c r="F9" s="315"/>
      <c r="G9" s="315"/>
      <c r="H9" s="315"/>
      <c r="I9" s="317"/>
    </row>
    <row r="10" spans="1:9" s="45" customFormat="1" ht="18" customHeight="1" x14ac:dyDescent="0.2">
      <c r="A10" s="584" t="s">
        <v>179</v>
      </c>
      <c r="B10" s="648"/>
      <c r="C10" s="645"/>
      <c r="D10" s="646"/>
      <c r="E10" s="646"/>
      <c r="F10" s="646"/>
      <c r="G10" s="646"/>
      <c r="H10" s="647"/>
      <c r="I10" s="317"/>
    </row>
    <row r="11" spans="1:9" s="45" customFormat="1" ht="12.75" customHeight="1" x14ac:dyDescent="0.2">
      <c r="A11" s="184"/>
      <c r="B11" s="185" t="s">
        <v>180</v>
      </c>
      <c r="C11" s="186">
        <f>SUM(D11:H11)</f>
        <v>0</v>
      </c>
      <c r="D11" s="187"/>
      <c r="E11" s="187"/>
      <c r="F11" s="187"/>
      <c r="G11" s="187"/>
      <c r="H11" s="187"/>
      <c r="I11" s="317"/>
    </row>
    <row r="12" spans="1:9" s="45" customFormat="1" ht="12.75" customHeight="1" x14ac:dyDescent="0.2">
      <c r="A12" s="179"/>
      <c r="B12" s="185" t="s">
        <v>204</v>
      </c>
      <c r="C12" s="188">
        <f>Passiven!E11</f>
        <v>0</v>
      </c>
      <c r="D12" s="187"/>
      <c r="E12" s="187"/>
      <c r="F12" s="187"/>
      <c r="G12" s="187"/>
      <c r="H12" s="187"/>
      <c r="I12" s="317"/>
    </row>
    <row r="13" spans="1:9" s="45" customFormat="1" ht="18" customHeight="1" x14ac:dyDescent="0.2">
      <c r="A13" s="584" t="s">
        <v>303</v>
      </c>
      <c r="B13" s="641"/>
      <c r="C13" s="645"/>
      <c r="D13" s="646"/>
      <c r="E13" s="646"/>
      <c r="F13" s="646"/>
      <c r="G13" s="646"/>
      <c r="H13" s="647"/>
      <c r="I13" s="317"/>
    </row>
    <row r="14" spans="1:9" s="45" customFormat="1" ht="12.75" customHeight="1" x14ac:dyDescent="0.2">
      <c r="A14" s="184"/>
      <c r="B14" s="185" t="s">
        <v>180</v>
      </c>
      <c r="C14" s="186">
        <f>SUM(D14:H14)</f>
        <v>0</v>
      </c>
      <c r="D14" s="187"/>
      <c r="E14" s="187"/>
      <c r="F14" s="187"/>
      <c r="G14" s="187"/>
      <c r="H14" s="187"/>
      <c r="I14" s="317"/>
    </row>
    <row r="15" spans="1:9" s="45" customFormat="1" ht="12.75" customHeight="1" x14ac:dyDescent="0.2">
      <c r="A15" s="179"/>
      <c r="B15" s="185" t="s">
        <v>204</v>
      </c>
      <c r="C15" s="186">
        <f>SUM(D15:H15)</f>
        <v>0</v>
      </c>
      <c r="D15" s="187"/>
      <c r="E15" s="187"/>
      <c r="F15" s="187"/>
      <c r="G15" s="187"/>
      <c r="H15" s="187"/>
      <c r="I15" s="317"/>
    </row>
    <row r="16" spans="1:9" s="45" customFormat="1" ht="18" customHeight="1" x14ac:dyDescent="0.2">
      <c r="A16" s="584" t="s">
        <v>201</v>
      </c>
      <c r="B16" s="641"/>
      <c r="C16" s="645"/>
      <c r="D16" s="646"/>
      <c r="E16" s="646"/>
      <c r="F16" s="646"/>
      <c r="G16" s="646"/>
      <c r="H16" s="647"/>
      <c r="I16" s="317"/>
    </row>
    <row r="17" spans="1:9" s="45" customFormat="1" ht="12.75" customHeight="1" x14ac:dyDescent="0.2">
      <c r="A17" s="190"/>
      <c r="B17" s="185" t="s">
        <v>180</v>
      </c>
      <c r="C17" s="186">
        <f>SUM(D17:H17)</f>
        <v>0</v>
      </c>
      <c r="D17" s="187"/>
      <c r="E17" s="187"/>
      <c r="F17" s="187"/>
      <c r="G17" s="187"/>
      <c r="H17" s="187"/>
      <c r="I17" s="317"/>
    </row>
    <row r="18" spans="1:9" s="45" customFormat="1" ht="12.75" customHeight="1" x14ac:dyDescent="0.2">
      <c r="A18" s="67"/>
      <c r="B18" s="223" t="s">
        <v>204</v>
      </c>
      <c r="C18" s="186">
        <f>SUM(D18:H18)</f>
        <v>0</v>
      </c>
      <c r="D18" s="225"/>
      <c r="E18" s="225"/>
      <c r="F18" s="225"/>
      <c r="G18" s="225"/>
      <c r="H18" s="225"/>
      <c r="I18" s="317"/>
    </row>
    <row r="19" spans="1:9" s="45" customFormat="1" ht="12.75" customHeight="1" x14ac:dyDescent="0.2">
      <c r="A19" s="438"/>
      <c r="B19" s="439"/>
      <c r="C19" s="440"/>
      <c r="D19" s="308"/>
      <c r="E19" s="308"/>
      <c r="F19" s="308"/>
      <c r="G19" s="308"/>
      <c r="H19" s="308"/>
      <c r="I19" s="317"/>
    </row>
    <row r="20" spans="1:9" s="45" customFormat="1" ht="12.75" customHeight="1" x14ac:dyDescent="0.2">
      <c r="A20" s="441"/>
      <c r="B20" s="442"/>
      <c r="C20" s="445"/>
      <c r="D20" s="308"/>
      <c r="E20" s="308"/>
      <c r="F20" s="308"/>
      <c r="G20" s="308"/>
      <c r="H20" s="308"/>
      <c r="I20" s="317"/>
    </row>
    <row r="21" spans="1:9" ht="12.75" customHeight="1" x14ac:dyDescent="0.2">
      <c r="A21" s="441"/>
      <c r="B21" s="442"/>
      <c r="C21" s="445"/>
      <c r="D21" s="76"/>
      <c r="E21" s="76"/>
      <c r="F21" s="76"/>
      <c r="G21" s="76"/>
      <c r="H21" s="76"/>
      <c r="I21" s="76"/>
    </row>
    <row r="22" spans="1:9" ht="12.75" customHeight="1" x14ac:dyDescent="0.2">
      <c r="A22" s="80"/>
      <c r="B22" s="76"/>
      <c r="C22" s="76"/>
      <c r="D22" s="76"/>
      <c r="E22" s="76"/>
      <c r="F22" s="76"/>
      <c r="G22" s="76"/>
      <c r="H22" s="76"/>
      <c r="I22" s="76"/>
    </row>
    <row r="23" spans="1:9" ht="12.75" customHeight="1" x14ac:dyDescent="0.2">
      <c r="A23" s="318">
        <v>1</v>
      </c>
      <c r="B23" s="533" t="s">
        <v>360</v>
      </c>
      <c r="C23" s="533"/>
      <c r="D23" s="533"/>
      <c r="E23" s="533"/>
      <c r="F23" s="533"/>
      <c r="G23" s="533"/>
      <c r="H23" s="533"/>
      <c r="I23" s="76"/>
    </row>
    <row r="24" spans="1:9" ht="12.75" customHeight="1" x14ac:dyDescent="0.2">
      <c r="A24" s="80"/>
      <c r="B24" s="533"/>
      <c r="C24" s="533"/>
      <c r="D24" s="533"/>
      <c r="E24" s="533"/>
      <c r="F24" s="533"/>
      <c r="G24" s="533"/>
      <c r="H24" s="533"/>
      <c r="I24" s="76"/>
    </row>
    <row r="25" spans="1:9" ht="12.75" customHeight="1" x14ac:dyDescent="0.2">
      <c r="A25" s="279">
        <v>2</v>
      </c>
      <c r="B25" s="306" t="s">
        <v>245</v>
      </c>
      <c r="C25" s="76"/>
      <c r="D25" s="76"/>
      <c r="E25" s="76"/>
      <c r="F25" s="76"/>
      <c r="G25" s="76"/>
      <c r="H25" s="76"/>
      <c r="I25" s="76"/>
    </row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spans="2:8" ht="12.75" customHeight="1" x14ac:dyDescent="0.2"/>
    <row r="34" spans="2:8" s="42" customFormat="1" ht="12.75" customHeight="1" x14ac:dyDescent="0.2">
      <c r="B34" s="32"/>
      <c r="C34" s="32"/>
      <c r="D34" s="32"/>
      <c r="E34" s="32"/>
      <c r="F34" s="32"/>
      <c r="G34" s="32"/>
      <c r="H34" s="32"/>
    </row>
    <row r="35" spans="2:8" s="42" customFormat="1" ht="12.75" customHeight="1" x14ac:dyDescent="0.2">
      <c r="B35" s="32"/>
      <c r="C35" s="32"/>
      <c r="D35" s="32"/>
      <c r="E35" s="32"/>
      <c r="F35" s="32"/>
      <c r="G35" s="32"/>
      <c r="H35" s="32"/>
    </row>
    <row r="36" spans="2:8" s="42" customFormat="1" ht="12.75" customHeight="1" x14ac:dyDescent="0.2">
      <c r="B36" s="32"/>
      <c r="C36" s="32"/>
      <c r="D36" s="32"/>
      <c r="E36" s="32"/>
      <c r="F36" s="32"/>
      <c r="G36" s="32"/>
      <c r="H36" s="32"/>
    </row>
    <row r="37" spans="2:8" s="42" customFormat="1" ht="12.75" customHeight="1" x14ac:dyDescent="0.2">
      <c r="B37" s="32"/>
      <c r="C37" s="32"/>
      <c r="D37" s="32"/>
      <c r="E37" s="32"/>
      <c r="F37" s="32"/>
      <c r="G37" s="32"/>
      <c r="H37" s="32"/>
    </row>
    <row r="38" spans="2:8" s="42" customFormat="1" ht="12.75" customHeight="1" x14ac:dyDescent="0.2">
      <c r="B38" s="32"/>
      <c r="C38" s="32"/>
      <c r="D38" s="32"/>
      <c r="E38" s="32"/>
      <c r="F38" s="32"/>
      <c r="G38" s="32"/>
      <c r="H38" s="32"/>
    </row>
    <row r="39" spans="2:8" s="42" customFormat="1" ht="12.75" customHeight="1" x14ac:dyDescent="0.2">
      <c r="B39" s="32"/>
      <c r="C39" s="32"/>
      <c r="D39" s="32"/>
      <c r="E39" s="32"/>
      <c r="F39" s="32"/>
      <c r="G39" s="32"/>
      <c r="H39" s="32"/>
    </row>
    <row r="40" spans="2:8" s="42" customFormat="1" ht="12.75" customHeight="1" x14ac:dyDescent="0.2">
      <c r="B40" s="32"/>
      <c r="C40" s="32"/>
      <c r="D40" s="32"/>
      <c r="E40" s="32"/>
      <c r="F40" s="32"/>
      <c r="G40" s="32"/>
      <c r="H40" s="32"/>
    </row>
    <row r="41" spans="2:8" s="42" customFormat="1" ht="12.75" customHeight="1" x14ac:dyDescent="0.2">
      <c r="B41" s="32"/>
      <c r="C41" s="32"/>
      <c r="D41" s="32"/>
      <c r="E41" s="32"/>
      <c r="F41" s="32"/>
      <c r="G41" s="32"/>
      <c r="H41" s="32"/>
    </row>
    <row r="42" spans="2:8" s="42" customFormat="1" ht="12.75" customHeight="1" x14ac:dyDescent="0.2">
      <c r="B42" s="32"/>
      <c r="C42" s="32"/>
      <c r="D42" s="32"/>
      <c r="E42" s="32"/>
      <c r="F42" s="32"/>
      <c r="G42" s="32"/>
      <c r="H42" s="32"/>
    </row>
    <row r="43" spans="2:8" s="42" customFormat="1" ht="12.75" customHeight="1" x14ac:dyDescent="0.2">
      <c r="B43" s="32"/>
      <c r="C43" s="32"/>
      <c r="D43" s="32"/>
      <c r="E43" s="32"/>
      <c r="F43" s="32"/>
      <c r="G43" s="32"/>
      <c r="H43" s="32"/>
    </row>
    <row r="44" spans="2:8" s="42" customFormat="1" ht="12.75" customHeight="1" x14ac:dyDescent="0.2">
      <c r="B44" s="32"/>
      <c r="C44" s="32"/>
      <c r="D44" s="32"/>
      <c r="E44" s="32"/>
      <c r="F44" s="32"/>
      <c r="G44" s="32"/>
      <c r="H44" s="32"/>
    </row>
    <row r="45" spans="2:8" s="42" customFormat="1" ht="12.75" customHeight="1" x14ac:dyDescent="0.2">
      <c r="B45" s="32"/>
      <c r="C45" s="32"/>
      <c r="D45" s="32"/>
      <c r="E45" s="32"/>
      <c r="F45" s="32"/>
      <c r="G45" s="32"/>
      <c r="H45" s="32"/>
    </row>
    <row r="46" spans="2:8" s="42" customFormat="1" ht="12.75" customHeight="1" x14ac:dyDescent="0.2">
      <c r="B46" s="32"/>
      <c r="C46" s="32"/>
      <c r="D46" s="32"/>
      <c r="E46" s="32"/>
      <c r="F46" s="32"/>
      <c r="G46" s="32"/>
      <c r="H46" s="32"/>
    </row>
    <row r="47" spans="2:8" s="42" customFormat="1" ht="12.75" customHeight="1" x14ac:dyDescent="0.2">
      <c r="B47" s="32"/>
      <c r="C47" s="32"/>
      <c r="D47" s="32"/>
      <c r="E47" s="32"/>
      <c r="F47" s="32"/>
      <c r="G47" s="32"/>
      <c r="H47" s="32"/>
    </row>
    <row r="48" spans="2:8" s="42" customFormat="1" ht="12.75" customHeight="1" x14ac:dyDescent="0.2">
      <c r="B48" s="32"/>
      <c r="C48" s="32"/>
      <c r="D48" s="32"/>
      <c r="E48" s="32"/>
      <c r="F48" s="32"/>
      <c r="G48" s="32"/>
      <c r="H48" s="32"/>
    </row>
    <row r="49" spans="2:8" s="42" customFormat="1" ht="12.75" customHeight="1" x14ac:dyDescent="0.2">
      <c r="B49" s="32"/>
      <c r="C49" s="32"/>
      <c r="D49" s="32"/>
      <c r="E49" s="32"/>
      <c r="F49" s="32"/>
      <c r="G49" s="32"/>
      <c r="H49" s="32"/>
    </row>
    <row r="50" spans="2:8" s="42" customFormat="1" ht="12.75" customHeight="1" x14ac:dyDescent="0.2">
      <c r="B50" s="32"/>
      <c r="C50" s="32"/>
      <c r="D50" s="32"/>
      <c r="E50" s="32"/>
      <c r="F50" s="32"/>
      <c r="G50" s="32"/>
      <c r="H50" s="32"/>
    </row>
    <row r="51" spans="2:8" s="42" customFormat="1" ht="12.75" customHeight="1" x14ac:dyDescent="0.2">
      <c r="B51" s="32"/>
      <c r="C51" s="32"/>
      <c r="D51" s="32"/>
      <c r="E51" s="32"/>
      <c r="F51" s="32"/>
      <c r="G51" s="32"/>
      <c r="H51" s="32"/>
    </row>
    <row r="52" spans="2:8" s="42" customFormat="1" ht="12.75" customHeight="1" x14ac:dyDescent="0.2">
      <c r="B52" s="32"/>
      <c r="C52" s="32"/>
      <c r="D52" s="32"/>
      <c r="E52" s="32"/>
      <c r="F52" s="32"/>
      <c r="G52" s="32"/>
      <c r="H52" s="32"/>
    </row>
    <row r="53" spans="2:8" s="42" customFormat="1" ht="12.75" customHeight="1" x14ac:dyDescent="0.2">
      <c r="B53" s="32"/>
      <c r="C53" s="32"/>
      <c r="D53" s="32"/>
      <c r="E53" s="32"/>
      <c r="F53" s="32"/>
      <c r="G53" s="32"/>
      <c r="H53" s="32"/>
    </row>
    <row r="54" spans="2:8" s="42" customFormat="1" ht="12.75" customHeight="1" x14ac:dyDescent="0.2">
      <c r="B54" s="32"/>
      <c r="C54" s="32"/>
      <c r="D54" s="32"/>
      <c r="E54" s="32"/>
      <c r="F54" s="32"/>
      <c r="G54" s="32"/>
      <c r="H54" s="32"/>
    </row>
    <row r="55" spans="2:8" s="42" customFormat="1" ht="12.75" customHeight="1" x14ac:dyDescent="0.2">
      <c r="B55" s="32"/>
      <c r="C55" s="32"/>
      <c r="D55" s="32"/>
      <c r="E55" s="32"/>
      <c r="F55" s="32"/>
      <c r="G55" s="32"/>
      <c r="H55" s="32"/>
    </row>
    <row r="56" spans="2:8" s="42" customFormat="1" ht="12.75" customHeight="1" x14ac:dyDescent="0.2">
      <c r="B56" s="32"/>
      <c r="C56" s="32"/>
      <c r="D56" s="32"/>
      <c r="E56" s="32"/>
      <c r="F56" s="32"/>
      <c r="G56" s="32"/>
      <c r="H56" s="32"/>
    </row>
    <row r="57" spans="2:8" s="42" customFormat="1" ht="12.75" customHeight="1" x14ac:dyDescent="0.2">
      <c r="B57" s="32"/>
      <c r="C57" s="32"/>
      <c r="D57" s="32"/>
      <c r="E57" s="32"/>
      <c r="F57" s="32"/>
      <c r="G57" s="32"/>
      <c r="H57" s="32"/>
    </row>
    <row r="58" spans="2:8" s="42" customFormat="1" ht="12.75" customHeight="1" x14ac:dyDescent="0.2">
      <c r="B58" s="32"/>
      <c r="C58" s="32"/>
      <c r="D58" s="32"/>
      <c r="E58" s="32"/>
      <c r="F58" s="32"/>
      <c r="G58" s="32"/>
      <c r="H58" s="32"/>
    </row>
    <row r="59" spans="2:8" s="42" customFormat="1" ht="12.75" customHeight="1" x14ac:dyDescent="0.2">
      <c r="B59" s="32"/>
      <c r="C59" s="32"/>
      <c r="D59" s="32"/>
      <c r="E59" s="32"/>
      <c r="F59" s="32"/>
      <c r="G59" s="32"/>
      <c r="H59" s="32"/>
    </row>
    <row r="60" spans="2:8" s="42" customFormat="1" ht="12.75" customHeight="1" x14ac:dyDescent="0.2">
      <c r="B60" s="32"/>
      <c r="C60" s="32"/>
      <c r="D60" s="32"/>
      <c r="E60" s="32"/>
      <c r="F60" s="32"/>
      <c r="G60" s="32"/>
      <c r="H60" s="32"/>
    </row>
    <row r="61" spans="2:8" s="42" customFormat="1" ht="12.75" customHeight="1" x14ac:dyDescent="0.2">
      <c r="B61" s="32"/>
      <c r="C61" s="32"/>
      <c r="D61" s="32"/>
      <c r="E61" s="32"/>
      <c r="F61" s="32"/>
      <c r="G61" s="32"/>
      <c r="H61" s="32"/>
    </row>
    <row r="62" spans="2:8" s="42" customFormat="1" ht="12.75" customHeight="1" x14ac:dyDescent="0.2">
      <c r="B62" s="32"/>
      <c r="C62" s="32"/>
      <c r="D62" s="32"/>
      <c r="E62" s="32"/>
      <c r="F62" s="32"/>
      <c r="G62" s="32"/>
      <c r="H62" s="32"/>
    </row>
    <row r="63" spans="2:8" s="42" customFormat="1" ht="12.75" customHeight="1" x14ac:dyDescent="0.2">
      <c r="B63" s="32"/>
      <c r="C63" s="32"/>
      <c r="D63" s="32"/>
      <c r="E63" s="32"/>
      <c r="F63" s="32"/>
      <c r="G63" s="32"/>
      <c r="H63" s="32"/>
    </row>
    <row r="64" spans="2:8" s="42" customFormat="1" ht="12.75" customHeight="1" x14ac:dyDescent="0.2">
      <c r="B64" s="32"/>
      <c r="C64" s="32"/>
      <c r="D64" s="32"/>
      <c r="E64" s="32"/>
      <c r="F64" s="32"/>
      <c r="G64" s="32"/>
      <c r="H64" s="32"/>
    </row>
    <row r="65" spans="2:8" s="42" customFormat="1" ht="12.75" customHeight="1" x14ac:dyDescent="0.2">
      <c r="B65" s="32"/>
      <c r="C65" s="32"/>
      <c r="D65" s="32"/>
      <c r="E65" s="32"/>
      <c r="F65" s="32"/>
      <c r="G65" s="32"/>
      <c r="H65" s="32"/>
    </row>
    <row r="66" spans="2:8" s="42" customFormat="1" ht="12.75" customHeight="1" x14ac:dyDescent="0.2">
      <c r="B66" s="32"/>
      <c r="C66" s="32"/>
      <c r="D66" s="32"/>
      <c r="E66" s="32"/>
      <c r="F66" s="32"/>
      <c r="G66" s="32"/>
      <c r="H66" s="32"/>
    </row>
    <row r="67" spans="2:8" s="42" customFormat="1" ht="12.75" customHeight="1" x14ac:dyDescent="0.2">
      <c r="B67" s="32"/>
      <c r="C67" s="32"/>
      <c r="D67" s="32"/>
      <c r="E67" s="32"/>
      <c r="F67" s="32"/>
      <c r="G67" s="32"/>
      <c r="H67" s="32"/>
    </row>
    <row r="68" spans="2:8" s="42" customFormat="1" ht="12.75" customHeight="1" x14ac:dyDescent="0.2">
      <c r="B68" s="32"/>
      <c r="C68" s="32"/>
      <c r="D68" s="32"/>
      <c r="E68" s="32"/>
      <c r="F68" s="32"/>
      <c r="G68" s="32"/>
      <c r="H68" s="32"/>
    </row>
    <row r="69" spans="2:8" s="42" customFormat="1" ht="12.75" customHeight="1" x14ac:dyDescent="0.2">
      <c r="B69" s="32"/>
      <c r="C69" s="32"/>
      <c r="D69" s="32"/>
      <c r="E69" s="32"/>
      <c r="F69" s="32"/>
      <c r="G69" s="32"/>
      <c r="H69" s="32"/>
    </row>
    <row r="70" spans="2:8" s="42" customFormat="1" ht="12.75" customHeight="1" x14ac:dyDescent="0.2">
      <c r="B70" s="32"/>
      <c r="C70" s="32"/>
      <c r="D70" s="32"/>
      <c r="E70" s="32"/>
      <c r="F70" s="32"/>
      <c r="G70" s="32"/>
      <c r="H70" s="32"/>
    </row>
    <row r="71" spans="2:8" s="42" customFormat="1" ht="12.75" customHeight="1" x14ac:dyDescent="0.2">
      <c r="B71" s="32"/>
      <c r="C71" s="32"/>
      <c r="D71" s="32"/>
      <c r="E71" s="32"/>
      <c r="F71" s="32"/>
      <c r="G71" s="32"/>
      <c r="H71" s="32"/>
    </row>
    <row r="72" spans="2:8" s="42" customFormat="1" ht="12.75" customHeight="1" x14ac:dyDescent="0.2">
      <c r="B72" s="32"/>
      <c r="C72" s="32"/>
      <c r="D72" s="32"/>
      <c r="E72" s="32"/>
      <c r="F72" s="32"/>
      <c r="G72" s="32"/>
      <c r="H72" s="32"/>
    </row>
    <row r="73" spans="2:8" s="42" customFormat="1" ht="12.75" customHeight="1" x14ac:dyDescent="0.2">
      <c r="B73" s="32"/>
      <c r="C73" s="32"/>
      <c r="D73" s="32"/>
      <c r="E73" s="32"/>
      <c r="F73" s="32"/>
      <c r="G73" s="32"/>
      <c r="H73" s="32"/>
    </row>
    <row r="74" spans="2:8" s="42" customFormat="1" ht="12.75" customHeight="1" x14ac:dyDescent="0.2">
      <c r="B74" s="32"/>
      <c r="C74" s="32"/>
      <c r="D74" s="32"/>
      <c r="E74" s="32"/>
      <c r="F74" s="32"/>
      <c r="G74" s="32"/>
      <c r="H74" s="32"/>
    </row>
    <row r="75" spans="2:8" s="42" customFormat="1" ht="12.75" customHeight="1" x14ac:dyDescent="0.2">
      <c r="B75" s="32"/>
      <c r="C75" s="32"/>
      <c r="D75" s="32"/>
      <c r="E75" s="32"/>
      <c r="F75" s="32"/>
      <c r="G75" s="32"/>
      <c r="H75" s="32"/>
    </row>
    <row r="76" spans="2:8" s="42" customFormat="1" ht="12.75" customHeight="1" x14ac:dyDescent="0.2">
      <c r="B76" s="32"/>
      <c r="C76" s="32"/>
      <c r="D76" s="32"/>
      <c r="E76" s="32"/>
      <c r="F76" s="32"/>
      <c r="G76" s="32"/>
      <c r="H76" s="32"/>
    </row>
    <row r="77" spans="2:8" s="42" customFormat="1" ht="12.75" customHeight="1" x14ac:dyDescent="0.2">
      <c r="B77" s="32"/>
      <c r="C77" s="32"/>
      <c r="D77" s="32"/>
      <c r="E77" s="32"/>
      <c r="F77" s="32"/>
      <c r="G77" s="32"/>
      <c r="H77" s="32"/>
    </row>
    <row r="78" spans="2:8" s="42" customFormat="1" ht="12.75" customHeight="1" x14ac:dyDescent="0.2">
      <c r="B78" s="32"/>
      <c r="C78" s="32"/>
      <c r="D78" s="32"/>
      <c r="E78" s="32"/>
      <c r="F78" s="32"/>
      <c r="G78" s="32"/>
      <c r="H78" s="32"/>
    </row>
    <row r="79" spans="2:8" s="42" customFormat="1" ht="12.75" customHeight="1" x14ac:dyDescent="0.2">
      <c r="B79" s="32"/>
      <c r="C79" s="32"/>
      <c r="D79" s="32"/>
      <c r="E79" s="32"/>
      <c r="F79" s="32"/>
      <c r="G79" s="32"/>
      <c r="H79" s="32"/>
    </row>
  </sheetData>
  <sheetProtection algorithmName="SHA-512" hashValue="REjFPgJcnFdJiNTXz5O1gzM/S1t3CLho3lnRZUNcEWpDujKf0uCn+4P9TytCfcLbMGeWkTFojtWPNSCeKo3bUg==" saltValue="BnygxNUSVFZDxq3JYiP5Aw==" spinCount="100000" sheet="1" objects="1" scenarios="1"/>
  <mergeCells count="13">
    <mergeCell ref="B23:H24"/>
    <mergeCell ref="A1:I1"/>
    <mergeCell ref="A4:B6"/>
    <mergeCell ref="C4:C6"/>
    <mergeCell ref="D4:H4"/>
    <mergeCell ref="A10:B10"/>
    <mergeCell ref="C10:H10"/>
    <mergeCell ref="A7:B7"/>
    <mergeCell ref="C7:H7"/>
    <mergeCell ref="A13:B13"/>
    <mergeCell ref="C13:H13"/>
    <mergeCell ref="A16:B16"/>
    <mergeCell ref="C16:H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D32"/>
  <sheetViews>
    <sheetView showGridLines="0" zoomScaleNormal="100" workbookViewId="0">
      <selection activeCell="C8" sqref="C8"/>
    </sheetView>
  </sheetViews>
  <sheetFormatPr baseColWidth="10" defaultColWidth="11.42578125" defaultRowHeight="12" x14ac:dyDescent="0.2"/>
  <cols>
    <col min="1" max="1" width="1.7109375" style="1" customWidth="1"/>
    <col min="2" max="2" width="49.42578125" style="1" customWidth="1"/>
    <col min="3" max="4" width="14.7109375" style="1" customWidth="1"/>
    <col min="5" max="5" width="11.42578125" style="1" customWidth="1"/>
    <col min="6" max="16384" width="11.42578125" style="1"/>
  </cols>
  <sheetData>
    <row r="1" spans="1:4" ht="18" x14ac:dyDescent="0.2">
      <c r="A1" s="73" t="s">
        <v>305</v>
      </c>
      <c r="B1" s="73"/>
      <c r="C1" s="74"/>
      <c r="D1" s="74"/>
    </row>
    <row r="2" spans="1:4" ht="12.75" customHeight="1" x14ac:dyDescent="0.2">
      <c r="A2" s="62" t="s">
        <v>183</v>
      </c>
      <c r="B2" s="62"/>
      <c r="C2" s="48"/>
      <c r="D2" s="48"/>
    </row>
    <row r="3" spans="1:4" ht="12.75" customHeight="1" x14ac:dyDescent="0.2">
      <c r="A3" s="48"/>
      <c r="B3" s="48"/>
      <c r="C3" s="48"/>
      <c r="D3" s="413" t="s">
        <v>543</v>
      </c>
    </row>
    <row r="4" spans="1:4" ht="12.75" customHeight="1" x14ac:dyDescent="0.2">
      <c r="A4" s="126" t="s">
        <v>82</v>
      </c>
      <c r="B4" s="320"/>
      <c r="C4" s="100" t="s">
        <v>122</v>
      </c>
      <c r="D4" s="263" t="s">
        <v>121</v>
      </c>
    </row>
    <row r="5" spans="1:4" ht="12.75" customHeight="1" x14ac:dyDescent="0.2">
      <c r="A5" s="101"/>
      <c r="B5" s="319"/>
      <c r="C5" s="220"/>
      <c r="D5" s="264" t="s">
        <v>246</v>
      </c>
    </row>
    <row r="6" spans="1:4" ht="12.75" customHeight="1" x14ac:dyDescent="0.2">
      <c r="A6" s="101"/>
      <c r="B6" s="319"/>
      <c r="C6" s="220"/>
      <c r="D6" s="264" t="s">
        <v>311</v>
      </c>
    </row>
    <row r="7" spans="1:4" ht="15.95" customHeight="1" x14ac:dyDescent="0.2">
      <c r="A7" s="65"/>
      <c r="B7" s="321"/>
      <c r="C7" s="194"/>
      <c r="D7" s="294" t="s">
        <v>310</v>
      </c>
    </row>
    <row r="8" spans="1:4" ht="18" customHeight="1" x14ac:dyDescent="0.2">
      <c r="A8" s="195" t="s">
        <v>129</v>
      </c>
      <c r="B8" s="195"/>
      <c r="C8" s="196"/>
      <c r="D8" s="197"/>
    </row>
    <row r="9" spans="1:4" ht="12.75" customHeight="1" x14ac:dyDescent="0.2">
      <c r="A9" s="198" t="s">
        <v>130</v>
      </c>
      <c r="B9" s="198"/>
      <c r="C9" s="96"/>
      <c r="D9" s="96"/>
    </row>
    <row r="10" spans="1:4" ht="12.75" customHeight="1" x14ac:dyDescent="0.2">
      <c r="A10" s="199" t="s">
        <v>131</v>
      </c>
      <c r="B10" s="199"/>
      <c r="C10" s="201"/>
      <c r="D10" s="201"/>
    </row>
    <row r="11" spans="1:4" ht="27.95" customHeight="1" x14ac:dyDescent="0.2">
      <c r="A11" s="558" t="s">
        <v>132</v>
      </c>
      <c r="B11" s="660"/>
      <c r="C11" s="196"/>
      <c r="D11" s="197"/>
    </row>
    <row r="12" spans="1:4" ht="12.75" customHeight="1" x14ac:dyDescent="0.2">
      <c r="A12" s="48"/>
      <c r="B12" s="62"/>
      <c r="C12" s="62"/>
      <c r="D12" s="62"/>
    </row>
    <row r="13" spans="1:4" ht="12.75" customHeight="1" x14ac:dyDescent="0.2">
      <c r="A13" s="48"/>
      <c r="B13" s="62"/>
      <c r="C13" s="62"/>
      <c r="D13" s="62"/>
    </row>
    <row r="14" spans="1:4" ht="12.75" customHeight="1" x14ac:dyDescent="0.2">
      <c r="A14" s="48"/>
      <c r="B14" s="62"/>
      <c r="C14" s="62"/>
      <c r="D14" s="62"/>
    </row>
    <row r="15" spans="1:4" ht="18" customHeight="1" x14ac:dyDescent="0.25">
      <c r="A15" s="68" t="s">
        <v>306</v>
      </c>
      <c r="B15" s="68"/>
      <c r="C15" s="62"/>
      <c r="D15" s="62"/>
    </row>
    <row r="16" spans="1:4" ht="12.75" customHeight="1" x14ac:dyDescent="0.2">
      <c r="A16" s="62" t="s">
        <v>183</v>
      </c>
      <c r="B16" s="62"/>
      <c r="C16" s="62"/>
      <c r="D16" s="62"/>
    </row>
    <row r="17" spans="1:4" ht="12.75" customHeight="1" x14ac:dyDescent="0.2">
      <c r="A17" s="48"/>
      <c r="B17" s="62"/>
      <c r="C17" s="62"/>
      <c r="D17" s="413" t="s">
        <v>544</v>
      </c>
    </row>
    <row r="18" spans="1:4" ht="12.75" x14ac:dyDescent="0.2">
      <c r="A18" s="126" t="s">
        <v>82</v>
      </c>
      <c r="B18" s="320"/>
      <c r="C18" s="100" t="s">
        <v>122</v>
      </c>
      <c r="D18" s="263" t="s">
        <v>121</v>
      </c>
    </row>
    <row r="19" spans="1:4" ht="12.75" x14ac:dyDescent="0.2">
      <c r="A19" s="101"/>
      <c r="B19" s="319"/>
      <c r="C19" s="220"/>
      <c r="D19" s="264" t="s">
        <v>246</v>
      </c>
    </row>
    <row r="20" spans="1:4" ht="12.75" x14ac:dyDescent="0.2">
      <c r="A20" s="101"/>
      <c r="B20" s="319"/>
      <c r="C20" s="220"/>
      <c r="D20" s="264" t="s">
        <v>311</v>
      </c>
    </row>
    <row r="21" spans="1:4" ht="15.95" customHeight="1" x14ac:dyDescent="0.2">
      <c r="A21" s="65"/>
      <c r="B21" s="321"/>
      <c r="C21" s="194"/>
      <c r="D21" s="294" t="s">
        <v>310</v>
      </c>
    </row>
    <row r="22" spans="1:4" ht="18" customHeight="1" x14ac:dyDescent="0.2">
      <c r="A22" s="195" t="s">
        <v>133</v>
      </c>
      <c r="B22" s="195"/>
      <c r="C22" s="196"/>
      <c r="D22" s="197"/>
    </row>
    <row r="23" spans="1:4" ht="12.75" customHeight="1" x14ac:dyDescent="0.2">
      <c r="A23" s="198" t="s">
        <v>134</v>
      </c>
      <c r="B23" s="198"/>
      <c r="C23" s="96"/>
      <c r="D23" s="96"/>
    </row>
    <row r="24" spans="1:4" ht="12.75" customHeight="1" x14ac:dyDescent="0.2">
      <c r="A24" s="199" t="s">
        <v>135</v>
      </c>
      <c r="B24" s="199"/>
      <c r="C24" s="201"/>
      <c r="D24" s="201"/>
    </row>
    <row r="25" spans="1:4" ht="12.75" customHeight="1" x14ac:dyDescent="0.2">
      <c r="A25" s="198" t="s">
        <v>136</v>
      </c>
      <c r="B25" s="198"/>
      <c r="C25" s="96"/>
      <c r="D25" s="96"/>
    </row>
    <row r="26" spans="1:4" ht="12.75" customHeight="1" x14ac:dyDescent="0.2">
      <c r="A26" s="322" t="s">
        <v>137</v>
      </c>
      <c r="B26" s="323"/>
      <c r="C26" s="201"/>
      <c r="D26" s="201"/>
    </row>
    <row r="27" spans="1:4" ht="12.75" customHeight="1" x14ac:dyDescent="0.2">
      <c r="A27" s="195" t="s">
        <v>138</v>
      </c>
      <c r="B27" s="195"/>
      <c r="C27" s="196"/>
      <c r="D27" s="196"/>
    </row>
    <row r="28" spans="1:4" ht="12.75" customHeight="1" x14ac:dyDescent="0.2">
      <c r="A28" s="48"/>
      <c r="B28" s="48"/>
      <c r="C28" s="48"/>
      <c r="D28" s="48"/>
    </row>
    <row r="29" spans="1:4" ht="12.75" customHeight="1" x14ac:dyDescent="0.2">
      <c r="A29" s="297">
        <v>1</v>
      </c>
      <c r="B29" s="566" t="s">
        <v>360</v>
      </c>
      <c r="C29" s="567"/>
      <c r="D29" s="567"/>
    </row>
    <row r="30" spans="1:4" ht="12.75" customHeight="1" x14ac:dyDescent="0.2">
      <c r="A30" s="48"/>
      <c r="B30" s="567"/>
      <c r="C30" s="567"/>
      <c r="D30" s="567"/>
    </row>
    <row r="31" spans="1:4" ht="12.75" customHeight="1" x14ac:dyDescent="0.2">
      <c r="A31" s="48"/>
      <c r="B31" s="567"/>
      <c r="C31" s="567"/>
      <c r="D31" s="567"/>
    </row>
    <row r="32" spans="1:4" ht="12.75" customHeight="1" x14ac:dyDescent="0.2">
      <c r="A32" s="297">
        <v>2</v>
      </c>
      <c r="B32" s="293" t="s">
        <v>307</v>
      </c>
      <c r="C32" s="48"/>
      <c r="D32" s="48"/>
    </row>
  </sheetData>
  <sheetProtection algorithmName="SHA-512" hashValue="QWrcysRKFyqeev8BLGC0UXveGTu/IjPrWVBBf5BdXM4UYbk7LoP4oW3AuIkwnZgiy5mQxWcIlaiaYlR+6sfG0Q==" saltValue="qvNEoofkBKGY8DhseCg4mg==" spinCount="100000" sheet="1" objects="1" scenarios="1"/>
  <mergeCells count="2">
    <mergeCell ref="B29:D31"/>
    <mergeCell ref="A11:B11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7">
    <tabColor indexed="42"/>
  </sheetPr>
  <dimension ref="A1:H36"/>
  <sheetViews>
    <sheetView showGridLines="0" zoomScaleNormal="100" workbookViewId="0">
      <selection activeCell="C4" sqref="C4"/>
    </sheetView>
  </sheetViews>
  <sheetFormatPr baseColWidth="10" defaultColWidth="11.42578125" defaultRowHeight="12" x14ac:dyDescent="0.2"/>
  <cols>
    <col min="1" max="1" width="1.7109375" style="42" customWidth="1"/>
    <col min="2" max="2" width="46.5703125" style="32" customWidth="1"/>
    <col min="3" max="6" width="12.7109375" style="32" customWidth="1"/>
    <col min="7" max="7" width="10.5703125" style="33" customWidth="1"/>
    <col min="8" max="16384" width="11.42578125" style="32"/>
  </cols>
  <sheetData>
    <row r="1" spans="1:8" s="49" customFormat="1" ht="18" x14ac:dyDescent="0.2">
      <c r="A1" s="73" t="s">
        <v>653</v>
      </c>
      <c r="B1" s="73"/>
      <c r="C1" s="73"/>
      <c r="D1" s="73"/>
      <c r="E1" s="73"/>
      <c r="F1" s="89"/>
      <c r="G1" s="44"/>
      <c r="H1" s="517" t="s">
        <v>655</v>
      </c>
    </row>
    <row r="2" spans="1:8" s="35" customFormat="1" ht="15" x14ac:dyDescent="0.2">
      <c r="A2" s="90"/>
      <c r="B2" s="90"/>
      <c r="C2" s="90"/>
      <c r="D2" s="90"/>
      <c r="E2" s="90"/>
      <c r="F2" s="418" t="s">
        <v>545</v>
      </c>
      <c r="G2" s="34"/>
    </row>
    <row r="3" spans="1:8" s="45" customFormat="1" ht="18" customHeight="1" x14ac:dyDescent="0.2">
      <c r="A3" s="577" t="s">
        <v>286</v>
      </c>
      <c r="B3" s="661"/>
      <c r="C3" s="207" t="s">
        <v>22</v>
      </c>
      <c r="D3" s="207" t="s">
        <v>23</v>
      </c>
      <c r="E3" s="207" t="s">
        <v>24</v>
      </c>
      <c r="F3" s="207" t="s">
        <v>25</v>
      </c>
      <c r="G3" s="50"/>
    </row>
    <row r="4" spans="1:8" s="45" customFormat="1" ht="18" customHeight="1" x14ac:dyDescent="0.2">
      <c r="A4" s="214" t="s">
        <v>26</v>
      </c>
      <c r="B4" s="212"/>
      <c r="C4" s="272"/>
      <c r="D4" s="272"/>
      <c r="E4" s="272"/>
      <c r="F4" s="272"/>
      <c r="G4" s="51"/>
    </row>
    <row r="5" spans="1:8" s="45" customFormat="1" ht="15" customHeight="1" x14ac:dyDescent="0.2">
      <c r="A5" s="214" t="s">
        <v>27</v>
      </c>
      <c r="B5" s="212"/>
      <c r="C5" s="272"/>
      <c r="D5" s="272"/>
      <c r="E5" s="272"/>
      <c r="F5" s="272"/>
      <c r="G5" s="51"/>
    </row>
    <row r="6" spans="1:8" s="45" customFormat="1" ht="15" customHeight="1" x14ac:dyDescent="0.2">
      <c r="A6" s="214" t="s">
        <v>28</v>
      </c>
      <c r="B6" s="212"/>
      <c r="C6" s="272"/>
      <c r="D6" s="272"/>
      <c r="E6" s="272"/>
      <c r="F6" s="272"/>
      <c r="G6" s="51"/>
    </row>
    <row r="7" spans="1:8" s="45" customFormat="1" ht="15" customHeight="1" x14ac:dyDescent="0.2">
      <c r="A7" s="214" t="s">
        <v>29</v>
      </c>
      <c r="B7" s="212"/>
      <c r="C7" s="272"/>
      <c r="D7" s="272"/>
      <c r="E7" s="272"/>
      <c r="F7" s="272"/>
      <c r="G7" s="51"/>
    </row>
    <row r="8" spans="1:8" s="45" customFormat="1" ht="15" customHeight="1" x14ac:dyDescent="0.2">
      <c r="A8" s="214" t="s">
        <v>30</v>
      </c>
      <c r="B8" s="212"/>
      <c r="C8" s="272"/>
      <c r="D8" s="272"/>
      <c r="E8" s="272"/>
      <c r="F8" s="272"/>
      <c r="G8" s="51"/>
    </row>
    <row r="9" spans="1:8" s="45" customFormat="1" ht="15" customHeight="1" x14ac:dyDescent="0.2">
      <c r="A9" s="214" t="s">
        <v>31</v>
      </c>
      <c r="B9" s="212"/>
      <c r="C9" s="272"/>
      <c r="D9" s="272"/>
      <c r="E9" s="272"/>
      <c r="F9" s="272"/>
      <c r="G9" s="51"/>
    </row>
    <row r="10" spans="1:8" s="45" customFormat="1" ht="15" customHeight="1" x14ac:dyDescent="0.2">
      <c r="A10" s="214" t="s">
        <v>32</v>
      </c>
      <c r="B10" s="212"/>
      <c r="C10" s="272"/>
      <c r="D10" s="272"/>
      <c r="E10" s="272"/>
      <c r="F10" s="272"/>
      <c r="G10" s="51"/>
    </row>
    <row r="11" spans="1:8" s="45" customFormat="1" ht="15" customHeight="1" x14ac:dyDescent="0.2">
      <c r="A11" s="215" t="s">
        <v>33</v>
      </c>
      <c r="B11" s="213"/>
      <c r="C11" s="272"/>
      <c r="D11" s="272"/>
      <c r="E11" s="272"/>
      <c r="F11" s="272"/>
      <c r="G11" s="51"/>
    </row>
    <row r="12" spans="1:8" s="45" customFormat="1" ht="15" customHeight="1" x14ac:dyDescent="0.2">
      <c r="A12" s="214" t="s">
        <v>34</v>
      </c>
      <c r="B12" s="212"/>
      <c r="C12" s="272"/>
      <c r="D12" s="272"/>
      <c r="E12" s="272"/>
      <c r="F12" s="272"/>
      <c r="G12" s="51"/>
    </row>
    <row r="13" spans="1:8" ht="12.75" customHeight="1" x14ac:dyDescent="0.2">
      <c r="A13" s="80"/>
      <c r="B13" s="76"/>
      <c r="C13" s="76"/>
      <c r="D13" s="76"/>
      <c r="E13" s="76"/>
      <c r="F13" s="76"/>
    </row>
    <row r="14" spans="1:8" s="1" customFormat="1" ht="12.75" customHeight="1" x14ac:dyDescent="0.2">
      <c r="A14" s="48"/>
      <c r="B14" s="48"/>
      <c r="C14" s="48"/>
      <c r="D14" s="48"/>
      <c r="E14" s="48"/>
      <c r="F14" s="48"/>
    </row>
    <row r="15" spans="1:8" s="52" customFormat="1" ht="18" customHeight="1" x14ac:dyDescent="0.2">
      <c r="A15" s="324" t="s">
        <v>654</v>
      </c>
      <c r="B15" s="325"/>
      <c r="C15" s="325"/>
      <c r="D15" s="325"/>
      <c r="E15" s="325"/>
      <c r="F15" s="325"/>
      <c r="G15" s="31"/>
      <c r="H15" s="517" t="s">
        <v>655</v>
      </c>
    </row>
    <row r="16" spans="1:8" s="35" customFormat="1" ht="12.75" customHeight="1" x14ac:dyDescent="0.2">
      <c r="A16" s="326"/>
      <c r="B16" s="90"/>
      <c r="C16" s="90"/>
      <c r="D16" s="90"/>
      <c r="E16" s="90"/>
      <c r="F16" s="418" t="s">
        <v>546</v>
      </c>
      <c r="G16" s="34"/>
    </row>
    <row r="17" spans="1:7" s="45" customFormat="1" ht="18" customHeight="1" x14ac:dyDescent="0.2">
      <c r="A17" s="577" t="s">
        <v>286</v>
      </c>
      <c r="B17" s="662"/>
      <c r="C17" s="207" t="s">
        <v>22</v>
      </c>
      <c r="D17" s="207" t="s">
        <v>23</v>
      </c>
      <c r="E17" s="207" t="s">
        <v>24</v>
      </c>
      <c r="F17" s="207" t="s">
        <v>25</v>
      </c>
      <c r="G17" s="50"/>
    </row>
    <row r="18" spans="1:7" s="45" customFormat="1" ht="18" customHeight="1" x14ac:dyDescent="0.2">
      <c r="A18" s="214" t="s">
        <v>41</v>
      </c>
      <c r="B18" s="212"/>
      <c r="C18" s="272"/>
      <c r="D18" s="272"/>
      <c r="E18" s="272"/>
      <c r="F18" s="272"/>
      <c r="G18" s="51"/>
    </row>
    <row r="19" spans="1:7" s="45" customFormat="1" ht="15" customHeight="1" x14ac:dyDescent="0.2">
      <c r="A19" s="214" t="s">
        <v>40</v>
      </c>
      <c r="B19" s="212"/>
      <c r="C19" s="272"/>
      <c r="D19" s="272"/>
      <c r="E19" s="272"/>
      <c r="F19" s="272"/>
      <c r="G19" s="51"/>
    </row>
    <row r="20" spans="1:7" s="45" customFormat="1" ht="15" customHeight="1" x14ac:dyDescent="0.2">
      <c r="A20" s="214" t="s">
        <v>314</v>
      </c>
      <c r="B20" s="212"/>
      <c r="C20" s="272"/>
      <c r="D20" s="272"/>
      <c r="E20" s="272"/>
      <c r="F20" s="272"/>
      <c r="G20" s="51"/>
    </row>
    <row r="21" spans="1:7" s="45" customFormat="1" ht="15" customHeight="1" x14ac:dyDescent="0.2">
      <c r="A21" s="214" t="s">
        <v>287</v>
      </c>
      <c r="B21" s="212"/>
      <c r="C21" s="272"/>
      <c r="D21" s="272"/>
      <c r="E21" s="272"/>
      <c r="F21" s="272"/>
      <c r="G21" s="51"/>
    </row>
    <row r="22" spans="1:7" s="45" customFormat="1" ht="15" customHeight="1" x14ac:dyDescent="0.2">
      <c r="A22" s="214" t="s">
        <v>288</v>
      </c>
      <c r="B22" s="212"/>
      <c r="C22" s="272"/>
      <c r="D22" s="272"/>
      <c r="E22" s="272"/>
      <c r="F22" s="272"/>
      <c r="G22" s="51"/>
    </row>
    <row r="23" spans="1:7" s="45" customFormat="1" ht="15" customHeight="1" x14ac:dyDescent="0.2">
      <c r="A23" s="214" t="s">
        <v>289</v>
      </c>
      <c r="B23" s="212"/>
      <c r="C23" s="272"/>
      <c r="D23" s="272"/>
      <c r="E23" s="272"/>
      <c r="F23" s="272"/>
      <c r="G23" s="51"/>
    </row>
    <row r="24" spans="1:7" s="45" customFormat="1" ht="15" customHeight="1" x14ac:dyDescent="0.2">
      <c r="A24" s="215" t="s">
        <v>250</v>
      </c>
      <c r="B24" s="212"/>
      <c r="C24" s="272"/>
      <c r="D24" s="272"/>
      <c r="E24" s="272"/>
      <c r="F24" s="272"/>
      <c r="G24" s="51"/>
    </row>
    <row r="25" spans="1:7" s="45" customFormat="1" ht="15" customHeight="1" x14ac:dyDescent="0.2">
      <c r="A25" s="215" t="s">
        <v>251</v>
      </c>
      <c r="B25" s="213"/>
      <c r="C25" s="272"/>
      <c r="D25" s="272"/>
      <c r="E25" s="272"/>
      <c r="F25" s="272"/>
      <c r="G25" s="51"/>
    </row>
    <row r="26" spans="1:7" s="45" customFormat="1" ht="15" customHeight="1" x14ac:dyDescent="0.2">
      <c r="A26" s="215" t="s">
        <v>247</v>
      </c>
      <c r="B26" s="213"/>
      <c r="C26" s="272"/>
      <c r="D26" s="272"/>
      <c r="E26" s="272"/>
      <c r="F26" s="272"/>
      <c r="G26" s="51"/>
    </row>
    <row r="27" spans="1:7" s="45" customFormat="1" ht="15" customHeight="1" x14ac:dyDescent="0.2">
      <c r="A27" s="215" t="s">
        <v>248</v>
      </c>
      <c r="B27" s="213"/>
      <c r="C27" s="272"/>
      <c r="D27" s="272"/>
      <c r="E27" s="272"/>
      <c r="F27" s="272"/>
      <c r="G27" s="51"/>
    </row>
    <row r="28" spans="1:7" s="45" customFormat="1" ht="15" customHeight="1" x14ac:dyDescent="0.2">
      <c r="A28" s="215" t="s">
        <v>249</v>
      </c>
      <c r="B28" s="213"/>
      <c r="C28" s="272"/>
      <c r="D28" s="272"/>
      <c r="E28" s="272"/>
      <c r="F28" s="272"/>
      <c r="G28" s="51"/>
    </row>
    <row r="29" spans="1:7" ht="12.75" customHeight="1" x14ac:dyDescent="0.2">
      <c r="A29" s="91"/>
      <c r="B29" s="92"/>
      <c r="C29" s="76"/>
      <c r="D29" s="76"/>
      <c r="E29" s="76"/>
      <c r="F29" s="76"/>
    </row>
    <row r="30" spans="1:7" s="41" customFormat="1" ht="12.75" customHeight="1" x14ac:dyDescent="0.2">
      <c r="A30" s="84">
        <v>1</v>
      </c>
      <c r="B30" s="85" t="s">
        <v>35</v>
      </c>
      <c r="C30" s="85"/>
      <c r="D30" s="85"/>
      <c r="E30" s="88"/>
      <c r="F30" s="88"/>
      <c r="G30" s="53"/>
    </row>
    <row r="31" spans="1:7" s="41" customFormat="1" ht="12.75" customHeight="1" x14ac:dyDescent="0.2">
      <c r="A31" s="84">
        <v>2</v>
      </c>
      <c r="B31" s="88" t="s">
        <v>36</v>
      </c>
      <c r="C31" s="88"/>
      <c r="D31" s="88"/>
      <c r="E31" s="88"/>
      <c r="F31" s="88"/>
      <c r="G31" s="53"/>
    </row>
    <row r="32" spans="1:7" s="41" customFormat="1" ht="12.75" customHeight="1" x14ac:dyDescent="0.2">
      <c r="A32" s="84">
        <v>3</v>
      </c>
      <c r="B32" s="88" t="s">
        <v>37</v>
      </c>
      <c r="C32" s="88"/>
      <c r="D32" s="88"/>
      <c r="E32" s="88"/>
      <c r="F32" s="88"/>
      <c r="G32" s="53"/>
    </row>
    <row r="33" spans="1:7" s="41" customFormat="1" ht="12.75" customHeight="1" x14ac:dyDescent="0.2">
      <c r="A33" s="84">
        <v>4</v>
      </c>
      <c r="B33" s="88" t="s">
        <v>38</v>
      </c>
      <c r="C33" s="88"/>
      <c r="D33" s="88"/>
      <c r="E33" s="88"/>
      <c r="F33" s="88"/>
      <c r="G33" s="53"/>
    </row>
    <row r="34" spans="1:7" ht="12.75" customHeight="1" x14ac:dyDescent="0.2">
      <c r="A34" s="84">
        <v>5</v>
      </c>
      <c r="B34" s="88" t="s">
        <v>39</v>
      </c>
      <c r="C34" s="76"/>
      <c r="D34" s="76"/>
      <c r="E34" s="76"/>
      <c r="F34" s="76"/>
    </row>
    <row r="35" spans="1:7" s="41" customFormat="1" ht="12.75" customHeight="1" x14ac:dyDescent="0.2">
      <c r="A35" s="84">
        <v>6</v>
      </c>
      <c r="B35" s="85" t="s">
        <v>578</v>
      </c>
      <c r="C35" s="85"/>
      <c r="D35" s="85"/>
      <c r="E35" s="88"/>
      <c r="F35" s="88"/>
      <c r="G35" s="53"/>
    </row>
    <row r="36" spans="1:7" ht="14.25" x14ac:dyDescent="0.2">
      <c r="A36" s="84">
        <v>7</v>
      </c>
      <c r="B36" s="85" t="s">
        <v>655</v>
      </c>
    </row>
  </sheetData>
  <sheetProtection algorithmName="SHA-512" hashValue="g1K0vS0hWER1E/mmTazVoIkAumuUBT7xwGL0IW7ahFp30GrGGnpGbNhQwP/puClH5YzgMsMvIOcAiB2r/ry1yw==" saltValue="5fd0hokMXbCYJBVlAneNrA==" spinCount="100000" sheet="1" objects="1" scenarios="1"/>
  <mergeCells count="2">
    <mergeCell ref="A3:B3"/>
    <mergeCell ref="A17:B17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2"/>
  </sheetPr>
  <dimension ref="A1:H59"/>
  <sheetViews>
    <sheetView showGridLines="0" zoomScaleNormal="100" workbookViewId="0">
      <selection activeCell="D5" sqref="D5"/>
    </sheetView>
  </sheetViews>
  <sheetFormatPr baseColWidth="10" defaultColWidth="11.42578125" defaultRowHeight="12" x14ac:dyDescent="0.2"/>
  <cols>
    <col min="1" max="1" width="1.7109375" style="42" customWidth="1"/>
    <col min="2" max="2" width="78.7109375" style="32" customWidth="1"/>
    <col min="3" max="3" width="11.7109375" style="32" customWidth="1"/>
    <col min="4" max="4" width="12.7109375" style="32" customWidth="1"/>
    <col min="5" max="16384" width="11.42578125" style="32"/>
  </cols>
  <sheetData>
    <row r="1" spans="1:5" s="49" customFormat="1" ht="15.75" x14ac:dyDescent="0.2">
      <c r="A1" s="73" t="s">
        <v>196</v>
      </c>
      <c r="B1" s="73"/>
      <c r="C1" s="73"/>
      <c r="D1" s="327" t="s">
        <v>262</v>
      </c>
    </row>
    <row r="2" spans="1:5" s="49" customFormat="1" ht="12.75" customHeight="1" x14ac:dyDescent="0.2">
      <c r="A2" s="83" t="s">
        <v>182</v>
      </c>
      <c r="B2" s="73"/>
      <c r="C2" s="73"/>
      <c r="D2" s="327" t="s">
        <v>263</v>
      </c>
    </row>
    <row r="3" spans="1:5" s="35" customFormat="1" ht="12.75" customHeight="1" x14ac:dyDescent="0.2">
      <c r="A3" s="90"/>
      <c r="B3" s="90"/>
      <c r="C3" s="90"/>
      <c r="D3" s="418" t="s">
        <v>414</v>
      </c>
    </row>
    <row r="4" spans="1:5" s="45" customFormat="1" ht="18" customHeight="1" x14ac:dyDescent="0.2">
      <c r="A4" s="577" t="s">
        <v>189</v>
      </c>
      <c r="B4" s="661"/>
      <c r="C4" s="221" t="s">
        <v>266</v>
      </c>
      <c r="D4" s="222">
        <v>2024</v>
      </c>
    </row>
    <row r="5" spans="1:5" s="280" customFormat="1" ht="24.95" customHeight="1" x14ac:dyDescent="0.2">
      <c r="A5" s="663" t="s">
        <v>256</v>
      </c>
      <c r="B5" s="664"/>
      <c r="C5" s="282" t="s">
        <v>190</v>
      </c>
      <c r="D5" s="283"/>
    </row>
    <row r="6" spans="1:5" s="288" customFormat="1" ht="24.95" customHeight="1" x14ac:dyDescent="0.2">
      <c r="A6" s="665" t="s">
        <v>257</v>
      </c>
      <c r="B6" s="666"/>
      <c r="C6" s="282" t="s">
        <v>190</v>
      </c>
      <c r="D6" s="283"/>
    </row>
    <row r="7" spans="1:5" s="45" customFormat="1" ht="12.75" customHeight="1" x14ac:dyDescent="0.2">
      <c r="A7" s="214" t="s">
        <v>224</v>
      </c>
      <c r="B7" s="212"/>
      <c r="C7" s="212" t="s">
        <v>190</v>
      </c>
      <c r="D7" s="267"/>
    </row>
    <row r="8" spans="1:5" s="45" customFormat="1" ht="12.75" customHeight="1" x14ac:dyDescent="0.2">
      <c r="A8" s="214" t="s">
        <v>228</v>
      </c>
      <c r="B8" s="212"/>
      <c r="C8" s="212" t="s">
        <v>190</v>
      </c>
      <c r="D8" s="267"/>
    </row>
    <row r="9" spans="1:5" s="45" customFormat="1" ht="12.75" customHeight="1" x14ac:dyDescent="0.2">
      <c r="A9" s="214" t="s">
        <v>327</v>
      </c>
      <c r="B9" s="212"/>
      <c r="C9" s="212" t="s">
        <v>190</v>
      </c>
      <c r="D9" s="267"/>
      <c r="E9" s="235"/>
    </row>
    <row r="10" spans="1:5" s="45" customFormat="1" ht="12.75" customHeight="1" x14ac:dyDescent="0.2">
      <c r="A10" s="214" t="s">
        <v>252</v>
      </c>
      <c r="B10" s="212"/>
      <c r="C10" s="212" t="s">
        <v>190</v>
      </c>
      <c r="D10" s="267"/>
      <c r="E10" s="235"/>
    </row>
    <row r="11" spans="1:5" s="45" customFormat="1" ht="12.75" customHeight="1" x14ac:dyDescent="0.2">
      <c r="A11" s="214" t="s">
        <v>227</v>
      </c>
      <c r="B11" s="212"/>
      <c r="C11" s="212" t="s">
        <v>190</v>
      </c>
      <c r="D11" s="267"/>
      <c r="E11" s="235"/>
    </row>
    <row r="12" spans="1:5" s="285" customFormat="1" ht="24.95" customHeight="1" x14ac:dyDescent="0.2">
      <c r="A12" s="665" t="s">
        <v>225</v>
      </c>
      <c r="B12" s="666"/>
      <c r="C12" s="282" t="s">
        <v>191</v>
      </c>
      <c r="D12" s="385"/>
      <c r="E12" s="284"/>
    </row>
    <row r="13" spans="1:5" s="285" customFormat="1" ht="24.95" customHeight="1" x14ac:dyDescent="0.2">
      <c r="A13" s="665" t="s">
        <v>226</v>
      </c>
      <c r="B13" s="666"/>
      <c r="C13" s="282" t="s">
        <v>191</v>
      </c>
      <c r="D13" s="385"/>
      <c r="E13" s="284"/>
    </row>
    <row r="14" spans="1:5" s="45" customFormat="1" ht="12.75" customHeight="1" x14ac:dyDescent="0.2">
      <c r="A14" s="214" t="s">
        <v>253</v>
      </c>
      <c r="B14" s="212"/>
      <c r="C14" s="212" t="s">
        <v>190</v>
      </c>
      <c r="D14" s="267"/>
      <c r="E14" s="235"/>
    </row>
    <row r="15" spans="1:5" s="45" customFormat="1" ht="12.75" customHeight="1" x14ac:dyDescent="0.2">
      <c r="A15" s="214" t="s">
        <v>254</v>
      </c>
      <c r="B15" s="212"/>
      <c r="C15" s="212" t="s">
        <v>190</v>
      </c>
      <c r="D15" s="267"/>
      <c r="E15" s="235"/>
    </row>
    <row r="16" spans="1:5" s="45" customFormat="1" ht="24.95" customHeight="1" x14ac:dyDescent="0.2">
      <c r="A16" s="663" t="s">
        <v>606</v>
      </c>
      <c r="B16" s="664"/>
      <c r="C16" s="282" t="s">
        <v>190</v>
      </c>
      <c r="D16" s="484"/>
      <c r="E16" s="235"/>
    </row>
    <row r="17" spans="1:8" s="45" customFormat="1" ht="12.75" customHeight="1" x14ac:dyDescent="0.2">
      <c r="A17" s="214" t="s">
        <v>255</v>
      </c>
      <c r="B17" s="212"/>
      <c r="C17" s="212" t="s">
        <v>190</v>
      </c>
      <c r="D17" s="267"/>
    </row>
    <row r="18" spans="1:8" s="45" customFormat="1" ht="12.75" customHeight="1" x14ac:dyDescent="0.2">
      <c r="A18" s="214" t="s">
        <v>238</v>
      </c>
      <c r="B18" s="212"/>
      <c r="C18" s="212" t="s">
        <v>190</v>
      </c>
      <c r="D18" s="267"/>
    </row>
    <row r="19" spans="1:8" s="45" customFormat="1" ht="12.75" customHeight="1" x14ac:dyDescent="0.2">
      <c r="A19" s="214" t="s">
        <v>239</v>
      </c>
      <c r="B19" s="212"/>
      <c r="C19" s="212" t="s">
        <v>190</v>
      </c>
      <c r="D19" s="267"/>
    </row>
    <row r="20" spans="1:8" ht="12.75" customHeight="1" x14ac:dyDescent="0.2">
      <c r="A20" s="214" t="s">
        <v>258</v>
      </c>
      <c r="B20" s="212"/>
      <c r="C20" s="212" t="s">
        <v>230</v>
      </c>
      <c r="D20" s="267"/>
      <c r="E20" s="235"/>
    </row>
    <row r="21" spans="1:8" ht="12.75" customHeight="1" x14ac:dyDescent="0.2">
      <c r="A21" s="214" t="s">
        <v>259</v>
      </c>
      <c r="B21" s="212"/>
      <c r="C21" s="212" t="s">
        <v>230</v>
      </c>
      <c r="D21" s="267"/>
      <c r="E21" s="235"/>
    </row>
    <row r="22" spans="1:8" ht="12.75" customHeight="1" x14ac:dyDescent="0.2">
      <c r="A22" s="214" t="s">
        <v>260</v>
      </c>
      <c r="B22" s="212"/>
      <c r="C22" s="212" t="s">
        <v>230</v>
      </c>
      <c r="D22" s="267"/>
    </row>
    <row r="23" spans="1:8" ht="12.75" customHeight="1" x14ac:dyDescent="0.2">
      <c r="A23" s="214" t="s">
        <v>261</v>
      </c>
      <c r="B23" s="212"/>
      <c r="C23" s="212" t="s">
        <v>230</v>
      </c>
      <c r="D23" s="267"/>
      <c r="H23" s="235"/>
    </row>
    <row r="24" spans="1:8" s="193" customFormat="1" ht="24.95" customHeight="1" x14ac:dyDescent="0.2">
      <c r="A24" s="663" t="s">
        <v>284</v>
      </c>
      <c r="B24" s="664"/>
      <c r="C24" s="282" t="s">
        <v>230</v>
      </c>
      <c r="D24" s="283"/>
      <c r="E24" s="281"/>
    </row>
    <row r="25" spans="1:8" s="193" customFormat="1" ht="24.95" customHeight="1" x14ac:dyDescent="0.2">
      <c r="A25" s="663" t="s">
        <v>283</v>
      </c>
      <c r="B25" s="664"/>
      <c r="C25" s="282" t="s">
        <v>230</v>
      </c>
      <c r="D25" s="283"/>
      <c r="E25" s="281"/>
    </row>
    <row r="26" spans="1:8" ht="12.75" customHeight="1" x14ac:dyDescent="0.2">
      <c r="A26" s="214" t="s">
        <v>663</v>
      </c>
      <c r="B26" s="212"/>
      <c r="C26" s="212" t="s">
        <v>230</v>
      </c>
      <c r="D26" s="267"/>
      <c r="E26" s="255"/>
    </row>
    <row r="27" spans="1:8" ht="12.75" customHeight="1" x14ac:dyDescent="0.2">
      <c r="A27" s="214" t="s">
        <v>662</v>
      </c>
      <c r="B27" s="212"/>
      <c r="C27" s="212" t="s">
        <v>230</v>
      </c>
      <c r="D27" s="267"/>
      <c r="E27" s="255"/>
    </row>
    <row r="28" spans="1:8" ht="12.75" customHeight="1" x14ac:dyDescent="0.2">
      <c r="A28" s="214" t="s">
        <v>370</v>
      </c>
      <c r="B28" s="212"/>
      <c r="C28" s="212" t="s">
        <v>230</v>
      </c>
      <c r="D28" s="267"/>
    </row>
    <row r="29" spans="1:8" ht="12.75" customHeight="1" x14ac:dyDescent="0.2">
      <c r="A29" s="214" t="s">
        <v>324</v>
      </c>
      <c r="B29" s="212"/>
      <c r="C29" s="212" t="s">
        <v>229</v>
      </c>
      <c r="D29" s="267"/>
    </row>
    <row r="30" spans="1:8" ht="12.75" customHeight="1" x14ac:dyDescent="0.2">
      <c r="A30" s="214" t="s">
        <v>325</v>
      </c>
      <c r="B30" s="212"/>
      <c r="C30" s="212" t="s">
        <v>229</v>
      </c>
      <c r="D30" s="267"/>
    </row>
    <row r="31" spans="1:8" ht="12.75" customHeight="1" x14ac:dyDescent="0.2">
      <c r="A31" s="214" t="s">
        <v>234</v>
      </c>
      <c r="B31" s="212"/>
      <c r="C31" s="212" t="s">
        <v>230</v>
      </c>
      <c r="D31" s="267"/>
    </row>
    <row r="32" spans="1:8" ht="12.75" customHeight="1" x14ac:dyDescent="0.2">
      <c r="A32" s="214" t="s">
        <v>326</v>
      </c>
      <c r="B32" s="212"/>
      <c r="C32" s="212" t="s">
        <v>230</v>
      </c>
      <c r="D32" s="267"/>
    </row>
    <row r="33" spans="1:5" ht="12.75" customHeight="1" x14ac:dyDescent="0.2">
      <c r="A33" s="214" t="s">
        <v>235</v>
      </c>
      <c r="B33" s="212"/>
      <c r="C33" s="212" t="s">
        <v>230</v>
      </c>
      <c r="D33" s="267"/>
    </row>
    <row r="34" spans="1:5" ht="12.75" customHeight="1" x14ac:dyDescent="0.2">
      <c r="A34" s="256" t="s">
        <v>231</v>
      </c>
      <c r="B34" s="257"/>
      <c r="C34" s="257" t="s">
        <v>230</v>
      </c>
      <c r="D34" s="268"/>
    </row>
    <row r="35" spans="1:5" ht="12.75" customHeight="1" x14ac:dyDescent="0.2">
      <c r="A35" s="214"/>
      <c r="B35" s="253" t="s">
        <v>232</v>
      </c>
      <c r="C35" s="212" t="s">
        <v>230</v>
      </c>
      <c r="D35" s="387"/>
    </row>
    <row r="36" spans="1:5" ht="12.75" customHeight="1" x14ac:dyDescent="0.2">
      <c r="A36" s="256" t="s">
        <v>367</v>
      </c>
      <c r="B36" s="257"/>
      <c r="C36" s="257" t="s">
        <v>230</v>
      </c>
      <c r="D36" s="405"/>
      <c r="E36" s="255"/>
    </row>
    <row r="37" spans="1:5" ht="12.75" customHeight="1" x14ac:dyDescent="0.2">
      <c r="A37" s="394"/>
      <c r="B37" s="395" t="s">
        <v>232</v>
      </c>
      <c r="C37" s="393" t="s">
        <v>230</v>
      </c>
      <c r="D37" s="492"/>
      <c r="E37" s="255"/>
    </row>
    <row r="38" spans="1:5" ht="12.75" customHeight="1" x14ac:dyDescent="0.2">
      <c r="A38" s="389"/>
      <c r="B38" s="391" t="s">
        <v>233</v>
      </c>
      <c r="C38" s="392" t="s">
        <v>230</v>
      </c>
      <c r="D38" s="290"/>
    </row>
    <row r="39" spans="1:5" ht="12.75" customHeight="1" x14ac:dyDescent="0.2">
      <c r="A39" s="389"/>
      <c r="B39" s="395" t="s">
        <v>232</v>
      </c>
      <c r="C39" s="393" t="s">
        <v>230</v>
      </c>
      <c r="D39" s="396"/>
    </row>
    <row r="40" spans="1:5" ht="12.75" customHeight="1" x14ac:dyDescent="0.2">
      <c r="A40" s="389"/>
      <c r="B40" s="397" t="s">
        <v>236</v>
      </c>
      <c r="C40" s="393" t="s">
        <v>230</v>
      </c>
      <c r="D40" s="269"/>
    </row>
    <row r="41" spans="1:5" ht="12.75" customHeight="1" x14ac:dyDescent="0.2">
      <c r="A41" s="389"/>
      <c r="B41" s="395" t="s">
        <v>232</v>
      </c>
      <c r="C41" s="393" t="s">
        <v>230</v>
      </c>
      <c r="D41" s="396"/>
    </row>
    <row r="42" spans="1:5" ht="12.75" customHeight="1" x14ac:dyDescent="0.2">
      <c r="A42" s="389"/>
      <c r="B42" s="397" t="s">
        <v>237</v>
      </c>
      <c r="C42" s="393" t="s">
        <v>230</v>
      </c>
      <c r="D42" s="269"/>
    </row>
    <row r="43" spans="1:5" ht="12.75" customHeight="1" x14ac:dyDescent="0.2">
      <c r="A43" s="214"/>
      <c r="B43" s="390" t="s">
        <v>232</v>
      </c>
      <c r="C43" s="212" t="s">
        <v>230</v>
      </c>
      <c r="D43" s="387"/>
    </row>
    <row r="44" spans="1:5" ht="12.75" customHeight="1" x14ac:dyDescent="0.2">
      <c r="A44" s="256" t="s">
        <v>368</v>
      </c>
      <c r="B44" s="257"/>
      <c r="C44" s="257" t="s">
        <v>374</v>
      </c>
      <c r="D44" s="405"/>
      <c r="E44" s="255"/>
    </row>
    <row r="45" spans="1:5" ht="12.75" customHeight="1" x14ac:dyDescent="0.2">
      <c r="A45" s="214"/>
      <c r="B45" s="253" t="s">
        <v>232</v>
      </c>
      <c r="C45" s="212" t="s">
        <v>374</v>
      </c>
      <c r="D45" s="406"/>
      <c r="E45" s="255"/>
    </row>
    <row r="46" spans="1:5" s="255" customFormat="1" ht="12.75" customHeight="1" x14ac:dyDescent="0.2">
      <c r="A46" s="328"/>
      <c r="B46" s="329"/>
      <c r="C46" s="254"/>
      <c r="D46" s="92"/>
    </row>
    <row r="47" spans="1:5" s="255" customFormat="1" ht="12.75" customHeight="1" x14ac:dyDescent="0.2">
      <c r="A47" s="328"/>
      <c r="B47" s="329"/>
      <c r="C47" s="254"/>
      <c r="D47" s="92"/>
    </row>
    <row r="48" spans="1:5" ht="15.75" x14ac:dyDescent="0.2">
      <c r="A48" s="259" t="s">
        <v>197</v>
      </c>
      <c r="B48" s="330"/>
      <c r="C48" s="76"/>
      <c r="D48" s="76"/>
    </row>
    <row r="49" spans="1:5" ht="12.75" customHeight="1" x14ac:dyDescent="0.2">
      <c r="A49" s="331" t="s">
        <v>182</v>
      </c>
      <c r="B49" s="76"/>
      <c r="C49" s="76"/>
      <c r="D49" s="76"/>
    </row>
    <row r="50" spans="1:5" ht="12.75" customHeight="1" x14ac:dyDescent="0.2">
      <c r="A50" s="80"/>
      <c r="B50" s="76"/>
      <c r="C50" s="76"/>
      <c r="D50" s="417" t="s">
        <v>551</v>
      </c>
    </row>
    <row r="51" spans="1:5" s="1" customFormat="1" ht="18" customHeight="1" x14ac:dyDescent="0.2">
      <c r="A51" s="577" t="s">
        <v>189</v>
      </c>
      <c r="B51" s="661"/>
      <c r="C51" s="221" t="s">
        <v>266</v>
      </c>
      <c r="D51" s="222">
        <v>2023</v>
      </c>
    </row>
    <row r="52" spans="1:5" s="52" customFormat="1" ht="18" customHeight="1" x14ac:dyDescent="0.2">
      <c r="A52" s="214" t="s">
        <v>192</v>
      </c>
      <c r="B52" s="212"/>
      <c r="C52" s="212" t="s">
        <v>190</v>
      </c>
      <c r="D52" s="267"/>
    </row>
    <row r="53" spans="1:5" ht="12.75" customHeight="1" x14ac:dyDescent="0.2">
      <c r="A53" s="214" t="s">
        <v>193</v>
      </c>
      <c r="B53" s="212"/>
      <c r="C53" s="212" t="s">
        <v>190</v>
      </c>
      <c r="D53" s="267"/>
    </row>
    <row r="54" spans="1:5" x14ac:dyDescent="0.2">
      <c r="A54" s="80"/>
      <c r="B54" s="76"/>
      <c r="C54" s="76"/>
      <c r="D54" s="76"/>
    </row>
    <row r="55" spans="1:5" ht="14.25" x14ac:dyDescent="0.2">
      <c r="A55" s="318">
        <v>1</v>
      </c>
      <c r="B55" s="88" t="s">
        <v>373</v>
      </c>
      <c r="C55" s="76"/>
      <c r="D55" s="92"/>
      <c r="E55" s="255"/>
    </row>
    <row r="56" spans="1:5" ht="39" customHeight="1" x14ac:dyDescent="0.2">
      <c r="A56" s="404">
        <v>2</v>
      </c>
      <c r="B56" s="388" t="s">
        <v>369</v>
      </c>
      <c r="C56" s="76"/>
      <c r="D56" s="92"/>
      <c r="E56" s="255"/>
    </row>
    <row r="57" spans="1:5" x14ac:dyDescent="0.2">
      <c r="A57" s="252"/>
    </row>
    <row r="58" spans="1:5" x14ac:dyDescent="0.2">
      <c r="A58" s="252"/>
    </row>
    <row r="59" spans="1:5" x14ac:dyDescent="0.2">
      <c r="A59" s="252"/>
    </row>
  </sheetData>
  <sheetProtection algorithmName="SHA-512" hashValue="M7tHt/614pQ4gYi7/DaKQEH3ZtFmzOPyEpGMqbmX130nalfIWnbkS1xzQdyBFbFY1G9fU0jRn03aLEiS56c3DA==" saltValue="KtvKsaO2eV9k3MZ3S8Bx5g==" spinCount="100000" sheet="1" objects="1" scenarios="1"/>
  <mergeCells count="9">
    <mergeCell ref="A4:B4"/>
    <mergeCell ref="A51:B51"/>
    <mergeCell ref="A5:B5"/>
    <mergeCell ref="A24:B24"/>
    <mergeCell ref="A12:B12"/>
    <mergeCell ref="A25:B25"/>
    <mergeCell ref="A13:B13"/>
    <mergeCell ref="A6:B6"/>
    <mergeCell ref="A16:B16"/>
  </mergeCells>
  <dataValidations disablePrompts="1" count="1">
    <dataValidation type="list" allowBlank="1" showInputMessage="1" showErrorMessage="1" sqref="D29:D30" xr:uid="{00000000-0002-0000-1000-000000000000}">
      <formula1>ja_nein</formula1>
    </dataValidation>
  </dataValidation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&amp;CErhebung Bankstatistik 2024</oddHead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</sheetPr>
  <dimension ref="A1:E37"/>
  <sheetViews>
    <sheetView showGridLines="0" zoomScaleNormal="100" workbookViewId="0">
      <selection activeCell="D15" sqref="D15"/>
    </sheetView>
  </sheetViews>
  <sheetFormatPr baseColWidth="10" defaultColWidth="11.42578125" defaultRowHeight="12" x14ac:dyDescent="0.2"/>
  <cols>
    <col min="1" max="1" width="1.7109375" style="1" customWidth="1"/>
    <col min="2" max="2" width="45.5703125" style="1" customWidth="1"/>
    <col min="3" max="4" width="14.7109375" style="1" customWidth="1"/>
    <col min="5" max="5" width="11.42578125" style="1" customWidth="1"/>
    <col min="6" max="16384" width="11.42578125" style="1"/>
  </cols>
  <sheetData>
    <row r="1" spans="1:5" ht="15.75" x14ac:dyDescent="0.2">
      <c r="A1" s="73" t="s">
        <v>120</v>
      </c>
      <c r="B1" s="73"/>
      <c r="C1" s="74"/>
      <c r="D1" s="74"/>
      <c r="E1" s="48"/>
    </row>
    <row r="2" spans="1:5" x14ac:dyDescent="0.2">
      <c r="A2" s="48"/>
      <c r="B2" s="48"/>
      <c r="C2" s="48"/>
      <c r="D2" s="48"/>
      <c r="E2" s="48"/>
    </row>
    <row r="3" spans="1:5" ht="12" customHeight="1" x14ac:dyDescent="0.2">
      <c r="A3" s="668" t="s">
        <v>186</v>
      </c>
      <c r="B3" s="669"/>
      <c r="C3" s="669"/>
      <c r="D3" s="669"/>
      <c r="E3" s="48"/>
    </row>
    <row r="4" spans="1:5" s="12" customFormat="1" x14ac:dyDescent="0.2">
      <c r="A4" s="669"/>
      <c r="B4" s="669"/>
      <c r="C4" s="669"/>
      <c r="D4" s="669"/>
      <c r="E4" s="333"/>
    </row>
    <row r="5" spans="1:5" ht="12.75" customHeight="1" x14ac:dyDescent="0.2">
      <c r="A5" s="48"/>
      <c r="B5" s="48"/>
      <c r="C5" s="48"/>
      <c r="D5" s="48"/>
      <c r="E5" s="48"/>
    </row>
    <row r="6" spans="1:5" ht="12.75" customHeight="1" x14ac:dyDescent="0.2">
      <c r="A6" s="48"/>
      <c r="B6" s="48"/>
      <c r="C6" s="48"/>
      <c r="D6" s="48"/>
      <c r="E6" s="48"/>
    </row>
    <row r="7" spans="1:5" ht="18.75" x14ac:dyDescent="0.25">
      <c r="A7" s="68" t="s">
        <v>308</v>
      </c>
      <c r="B7" s="68"/>
      <c r="C7" s="48"/>
      <c r="D7" s="48"/>
      <c r="E7" s="48"/>
    </row>
    <row r="8" spans="1:5" ht="12.75" customHeight="1" x14ac:dyDescent="0.2">
      <c r="A8" s="62" t="s">
        <v>182</v>
      </c>
      <c r="B8" s="62"/>
      <c r="C8" s="48"/>
      <c r="D8" s="48"/>
      <c r="E8" s="48"/>
    </row>
    <row r="9" spans="1:5" ht="12.75" customHeight="1" x14ac:dyDescent="0.2">
      <c r="A9" s="48"/>
      <c r="B9" s="48"/>
      <c r="C9" s="48"/>
      <c r="D9" s="413" t="s">
        <v>547</v>
      </c>
      <c r="E9" s="48"/>
    </row>
    <row r="10" spans="1:5" ht="12.75" x14ac:dyDescent="0.2">
      <c r="A10" s="126" t="s">
        <v>82</v>
      </c>
      <c r="B10" s="320"/>
      <c r="C10" s="100" t="s">
        <v>122</v>
      </c>
      <c r="D10" s="263" t="s">
        <v>121</v>
      </c>
      <c r="E10" s="48"/>
    </row>
    <row r="11" spans="1:5" ht="12.75" x14ac:dyDescent="0.2">
      <c r="A11" s="101"/>
      <c r="B11" s="332"/>
      <c r="C11" s="220"/>
      <c r="D11" s="264" t="s">
        <v>246</v>
      </c>
      <c r="E11" s="48"/>
    </row>
    <row r="12" spans="1:5" ht="12.75" x14ac:dyDescent="0.2">
      <c r="A12" s="101"/>
      <c r="B12" s="332"/>
      <c r="C12" s="220"/>
      <c r="D12" s="264" t="s">
        <v>311</v>
      </c>
      <c r="E12" s="48"/>
    </row>
    <row r="13" spans="1:5" ht="15.95" customHeight="1" x14ac:dyDescent="0.2">
      <c r="A13" s="65"/>
      <c r="B13" s="70"/>
      <c r="C13" s="194"/>
      <c r="D13" s="294" t="s">
        <v>310</v>
      </c>
      <c r="E13" s="48"/>
    </row>
    <row r="14" spans="1:5" ht="18" customHeight="1" x14ac:dyDescent="0.2">
      <c r="A14" s="216" t="s">
        <v>47</v>
      </c>
      <c r="B14" s="216"/>
      <c r="C14" s="334">
        <f>Aktiven!E11</f>
        <v>0</v>
      </c>
      <c r="D14" s="217"/>
      <c r="E14" s="48"/>
    </row>
    <row r="15" spans="1:5" ht="12.75" customHeight="1" x14ac:dyDescent="0.2">
      <c r="A15" s="218" t="s">
        <v>50</v>
      </c>
      <c r="B15" s="218"/>
      <c r="C15" s="296">
        <f>Aktiven!E14</f>
        <v>0</v>
      </c>
      <c r="D15" s="362"/>
      <c r="E15" s="48"/>
    </row>
    <row r="16" spans="1:5" s="58" customFormat="1" ht="12.75" customHeight="1" x14ac:dyDescent="0.2">
      <c r="A16" s="219" t="s">
        <v>124</v>
      </c>
      <c r="B16" s="219"/>
      <c r="C16" s="191">
        <f>Aktiven!E15</f>
        <v>0</v>
      </c>
      <c r="D16" s="363"/>
      <c r="E16" s="335"/>
    </row>
    <row r="17" spans="1:5" ht="27.95" customHeight="1" x14ac:dyDescent="0.2">
      <c r="A17" s="558" t="s">
        <v>52</v>
      </c>
      <c r="B17" s="667"/>
      <c r="C17" s="334">
        <f>Aktiven!E16</f>
        <v>0</v>
      </c>
      <c r="D17" s="217"/>
      <c r="E17" s="48"/>
    </row>
    <row r="18" spans="1:5" ht="12.75" customHeight="1" x14ac:dyDescent="0.2">
      <c r="A18" s="48"/>
      <c r="B18" s="48"/>
      <c r="C18" s="48"/>
      <c r="D18" s="48"/>
      <c r="E18" s="48"/>
    </row>
    <row r="19" spans="1:5" ht="12.75" customHeight="1" x14ac:dyDescent="0.2">
      <c r="A19" s="48"/>
      <c r="B19" s="48"/>
      <c r="C19" s="48"/>
      <c r="D19" s="48"/>
      <c r="E19" s="48"/>
    </row>
    <row r="20" spans="1:5" ht="18" customHeight="1" x14ac:dyDescent="0.25">
      <c r="A20" s="68" t="s">
        <v>309</v>
      </c>
      <c r="B20" s="68"/>
      <c r="C20" s="48"/>
      <c r="D20" s="48"/>
      <c r="E20" s="48"/>
    </row>
    <row r="21" spans="1:5" ht="12.75" x14ac:dyDescent="0.2">
      <c r="A21" s="62" t="s">
        <v>182</v>
      </c>
      <c r="B21" s="62"/>
      <c r="C21" s="48"/>
      <c r="D21" s="48"/>
      <c r="E21" s="48"/>
    </row>
    <row r="22" spans="1:5" ht="18" customHeight="1" x14ac:dyDescent="0.2">
      <c r="A22" s="48"/>
      <c r="B22" s="48"/>
      <c r="C22" s="48"/>
      <c r="D22" s="413" t="s">
        <v>548</v>
      </c>
      <c r="E22" s="48"/>
    </row>
    <row r="23" spans="1:5" ht="12.75" x14ac:dyDescent="0.2">
      <c r="A23" s="126" t="s">
        <v>82</v>
      </c>
      <c r="B23" s="320"/>
      <c r="C23" s="100" t="s">
        <v>122</v>
      </c>
      <c r="D23" s="263" t="s">
        <v>121</v>
      </c>
      <c r="E23" s="48"/>
    </row>
    <row r="24" spans="1:5" ht="12.75" x14ac:dyDescent="0.2">
      <c r="A24" s="101"/>
      <c r="B24" s="332"/>
      <c r="C24" s="220"/>
      <c r="D24" s="264" t="s">
        <v>246</v>
      </c>
      <c r="E24" s="48"/>
    </row>
    <row r="25" spans="1:5" ht="12.75" x14ac:dyDescent="0.2">
      <c r="A25" s="101"/>
      <c r="B25" s="332"/>
      <c r="C25" s="220"/>
      <c r="D25" s="264" t="s">
        <v>311</v>
      </c>
      <c r="E25" s="48"/>
    </row>
    <row r="26" spans="1:5" ht="15.95" customHeight="1" x14ac:dyDescent="0.2">
      <c r="A26" s="65"/>
      <c r="B26" s="70"/>
      <c r="C26" s="194"/>
      <c r="D26" s="294" t="s">
        <v>310</v>
      </c>
      <c r="E26" s="48"/>
    </row>
    <row r="27" spans="1:5" ht="18" customHeight="1" x14ac:dyDescent="0.2">
      <c r="A27" s="216" t="s">
        <v>65</v>
      </c>
      <c r="B27" s="216"/>
      <c r="C27" s="334">
        <f>Passiven!E7</f>
        <v>0</v>
      </c>
      <c r="D27" s="217"/>
      <c r="E27" s="48"/>
    </row>
    <row r="28" spans="1:5" ht="12.75" customHeight="1" x14ac:dyDescent="0.2">
      <c r="A28" s="218" t="s">
        <v>67</v>
      </c>
      <c r="B28" s="218"/>
      <c r="C28" s="296">
        <f>Passiven!E10</f>
        <v>0</v>
      </c>
      <c r="D28" s="362"/>
      <c r="E28" s="48"/>
    </row>
    <row r="29" spans="1:5" s="58" customFormat="1" ht="12.75" customHeight="1" x14ac:dyDescent="0.2">
      <c r="A29" s="219" t="s">
        <v>125</v>
      </c>
      <c r="B29" s="219"/>
      <c r="C29" s="191">
        <f>Passiven!E11</f>
        <v>0</v>
      </c>
      <c r="D29" s="363"/>
      <c r="E29" s="335"/>
    </row>
    <row r="30" spans="1:5" ht="12.75" customHeight="1" x14ac:dyDescent="0.2">
      <c r="A30" s="218" t="s">
        <v>68</v>
      </c>
      <c r="B30" s="218"/>
      <c r="C30" s="296">
        <f>Passiven!E15</f>
        <v>0</v>
      </c>
      <c r="D30" s="362"/>
      <c r="E30" s="48"/>
    </row>
    <row r="31" spans="1:5" s="58" customFormat="1" ht="12.75" customHeight="1" x14ac:dyDescent="0.2">
      <c r="A31" s="322" t="s">
        <v>126</v>
      </c>
      <c r="B31" s="219"/>
      <c r="C31" s="191">
        <f>Passiven!E17</f>
        <v>0</v>
      </c>
      <c r="D31" s="363"/>
      <c r="E31" s="335"/>
    </row>
    <row r="32" spans="1:5" ht="12.75" customHeight="1" x14ac:dyDescent="0.2">
      <c r="A32" s="216" t="s">
        <v>70</v>
      </c>
      <c r="B32" s="216"/>
      <c r="C32" s="334">
        <f>Passiven!E19</f>
        <v>0</v>
      </c>
      <c r="D32" s="364"/>
      <c r="E32" s="48"/>
    </row>
    <row r="33" spans="1:5" ht="12.75" customHeight="1" x14ac:dyDescent="0.2">
      <c r="A33" s="48"/>
      <c r="B33" s="48"/>
      <c r="C33" s="48"/>
      <c r="D33" s="48"/>
      <c r="E33" s="48"/>
    </row>
    <row r="34" spans="1:5" ht="14.25" customHeight="1" x14ac:dyDescent="0.2">
      <c r="A34" s="336">
        <v>1</v>
      </c>
      <c r="B34" s="533" t="s">
        <v>360</v>
      </c>
      <c r="C34" s="533"/>
      <c r="D34" s="533"/>
      <c r="E34" s="337"/>
    </row>
    <row r="35" spans="1:5" ht="12.75" customHeight="1" x14ac:dyDescent="0.2">
      <c r="A35" s="48"/>
      <c r="B35" s="533"/>
      <c r="C35" s="533"/>
      <c r="D35" s="533"/>
      <c r="E35" s="337"/>
    </row>
    <row r="36" spans="1:5" ht="12.75" customHeight="1" x14ac:dyDescent="0.2">
      <c r="A36" s="48"/>
      <c r="B36" s="533"/>
      <c r="C36" s="533"/>
      <c r="D36" s="533"/>
      <c r="E36" s="337"/>
    </row>
    <row r="37" spans="1:5" ht="14.25" customHeight="1" x14ac:dyDescent="0.2">
      <c r="A37" s="336">
        <v>2</v>
      </c>
      <c r="B37" s="292" t="s">
        <v>307</v>
      </c>
      <c r="C37" s="48"/>
      <c r="D37" s="48"/>
      <c r="E37" s="48"/>
    </row>
  </sheetData>
  <sheetProtection algorithmName="SHA-512" hashValue="431ftNQNCrjwefttjxNN+NMMZn3Mq8EfsR9WhSzOAPlwcYSiGFT4/E/x0P6Zkg7EghrxmO0AqXD3xgr3cAW+Rw==" saltValue="taAv9G3vgMnv/CfX87mRNw==" spinCount="100000" sheet="1" objects="1" scenarios="1"/>
  <mergeCells count="3">
    <mergeCell ref="A17:B17"/>
    <mergeCell ref="A3:D4"/>
    <mergeCell ref="B34:D36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ignoredErrors>
    <ignoredError sqref="C14:C17 C27:C32" unlockedFormula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50"/>
  <sheetViews>
    <sheetView showGridLines="0" zoomScaleNormal="100" workbookViewId="0">
      <selection activeCell="D5" sqref="D5"/>
    </sheetView>
  </sheetViews>
  <sheetFormatPr baseColWidth="10" defaultColWidth="11.42578125" defaultRowHeight="12" x14ac:dyDescent="0.2"/>
  <cols>
    <col min="1" max="1" width="1.7109375" style="42" customWidth="1"/>
    <col min="2" max="2" width="78.140625" style="32" customWidth="1"/>
    <col min="3" max="3" width="11.7109375" style="32" customWidth="1"/>
    <col min="4" max="4" width="12.7109375" style="32" customWidth="1"/>
    <col min="5" max="5" width="11.42578125" style="255" customWidth="1"/>
    <col min="6" max="16384" width="11.42578125" style="32"/>
  </cols>
  <sheetData>
    <row r="1" spans="1:5" s="49" customFormat="1" ht="15.75" x14ac:dyDescent="0.2">
      <c r="A1" s="73" t="s">
        <v>194</v>
      </c>
      <c r="B1" s="73"/>
      <c r="C1" s="73"/>
      <c r="D1" s="73"/>
      <c r="E1" s="259"/>
    </row>
    <row r="2" spans="1:5" s="49" customFormat="1" ht="12.75" customHeight="1" x14ac:dyDescent="0.2">
      <c r="A2" s="83" t="s">
        <v>315</v>
      </c>
      <c r="B2" s="73"/>
      <c r="C2" s="73"/>
      <c r="D2" s="73"/>
      <c r="E2" s="259"/>
    </row>
    <row r="3" spans="1:5" s="35" customFormat="1" ht="15" x14ac:dyDescent="0.2">
      <c r="A3" s="90"/>
      <c r="B3" s="90"/>
      <c r="C3" s="90"/>
      <c r="D3" s="418" t="s">
        <v>549</v>
      </c>
      <c r="E3" s="260"/>
    </row>
    <row r="4" spans="1:5" s="45" customFormat="1" ht="18" customHeight="1" x14ac:dyDescent="0.2">
      <c r="A4" s="577" t="s">
        <v>189</v>
      </c>
      <c r="B4" s="661"/>
      <c r="C4" s="221" t="s">
        <v>266</v>
      </c>
      <c r="D4" s="222">
        <v>2024</v>
      </c>
      <c r="E4" s="261"/>
    </row>
    <row r="5" spans="1:5" s="45" customFormat="1" ht="18" customHeight="1" x14ac:dyDescent="0.2">
      <c r="A5" s="286" t="s">
        <v>192</v>
      </c>
      <c r="B5" s="212"/>
      <c r="C5" s="212" t="s">
        <v>190</v>
      </c>
      <c r="D5" s="203"/>
      <c r="E5" s="262"/>
    </row>
    <row r="6" spans="1:5" s="45" customFormat="1" ht="12.75" x14ac:dyDescent="0.2">
      <c r="A6" s="214" t="s">
        <v>47</v>
      </c>
      <c r="B6" s="212"/>
      <c r="C6" s="212" t="s">
        <v>190</v>
      </c>
      <c r="D6" s="203"/>
      <c r="E6" s="262"/>
    </row>
    <row r="7" spans="1:5" s="45" customFormat="1" ht="12.75" x14ac:dyDescent="0.2">
      <c r="A7" s="214" t="s">
        <v>50</v>
      </c>
      <c r="B7" s="212"/>
      <c r="C7" s="212" t="s">
        <v>190</v>
      </c>
      <c r="D7" s="203"/>
      <c r="E7" s="262"/>
    </row>
    <row r="8" spans="1:5" s="45" customFormat="1" ht="12.75" x14ac:dyDescent="0.2">
      <c r="A8" s="256" t="s">
        <v>242</v>
      </c>
      <c r="B8" s="257"/>
      <c r="C8" s="257" t="s">
        <v>190</v>
      </c>
      <c r="D8" s="403">
        <f>SUM(D9:D15)</f>
        <v>0</v>
      </c>
      <c r="E8" s="274"/>
    </row>
    <row r="9" spans="1:5" s="45" customFormat="1" ht="12.75" x14ac:dyDescent="0.2">
      <c r="A9" s="389"/>
      <c r="B9" s="392" t="s">
        <v>65</v>
      </c>
      <c r="C9" s="392" t="s">
        <v>190</v>
      </c>
      <c r="D9" s="402"/>
      <c r="E9" s="262"/>
    </row>
    <row r="10" spans="1:5" s="45" customFormat="1" ht="12.75" x14ac:dyDescent="0.2">
      <c r="A10" s="389"/>
      <c r="B10" s="393" t="s">
        <v>67</v>
      </c>
      <c r="C10" s="393" t="s">
        <v>190</v>
      </c>
      <c r="D10" s="401"/>
      <c r="E10" s="262"/>
    </row>
    <row r="11" spans="1:5" s="45" customFormat="1" ht="12.75" x14ac:dyDescent="0.2">
      <c r="A11" s="389"/>
      <c r="B11" s="393" t="s">
        <v>68</v>
      </c>
      <c r="C11" s="393" t="s">
        <v>190</v>
      </c>
      <c r="D11" s="401"/>
      <c r="E11" s="262"/>
    </row>
    <row r="12" spans="1:5" s="45" customFormat="1" ht="12.75" x14ac:dyDescent="0.2">
      <c r="A12" s="389"/>
      <c r="B12" s="393" t="s">
        <v>70</v>
      </c>
      <c r="C12" s="393" t="s">
        <v>190</v>
      </c>
      <c r="D12" s="401"/>
      <c r="E12" s="262"/>
    </row>
    <row r="13" spans="1:5" s="45" customFormat="1" ht="12.75" x14ac:dyDescent="0.2">
      <c r="A13" s="389"/>
      <c r="B13" s="393" t="s">
        <v>61</v>
      </c>
      <c r="C13" s="393" t="s">
        <v>190</v>
      </c>
      <c r="D13" s="401"/>
      <c r="E13" s="262"/>
    </row>
    <row r="14" spans="1:5" s="45" customFormat="1" ht="12.75" x14ac:dyDescent="0.2">
      <c r="A14" s="389"/>
      <c r="B14" s="393" t="s">
        <v>71</v>
      </c>
      <c r="C14" s="393" t="s">
        <v>190</v>
      </c>
      <c r="D14" s="401"/>
      <c r="E14" s="262"/>
    </row>
    <row r="15" spans="1:5" s="45" customFormat="1" ht="12.75" x14ac:dyDescent="0.2">
      <c r="A15" s="214"/>
      <c r="B15" s="212" t="s">
        <v>243</v>
      </c>
      <c r="C15" s="212" t="s">
        <v>190</v>
      </c>
      <c r="D15" s="203"/>
      <c r="E15" s="262"/>
    </row>
    <row r="16" spans="1:5" s="45" customFormat="1" ht="12.75" x14ac:dyDescent="0.2">
      <c r="A16" s="256" t="s">
        <v>193</v>
      </c>
      <c r="B16" s="257"/>
      <c r="C16" s="257" t="s">
        <v>190</v>
      </c>
      <c r="D16" s="403">
        <f>SUM(D17:D22)</f>
        <v>0</v>
      </c>
      <c r="E16" s="274"/>
    </row>
    <row r="17" spans="1:5" s="45" customFormat="1" ht="12.75" x14ac:dyDescent="0.2">
      <c r="A17" s="394"/>
      <c r="B17" s="393" t="s">
        <v>72</v>
      </c>
      <c r="C17" s="393" t="s">
        <v>190</v>
      </c>
      <c r="D17" s="401"/>
      <c r="E17" s="262"/>
    </row>
    <row r="18" spans="1:5" s="45" customFormat="1" ht="12.75" x14ac:dyDescent="0.2">
      <c r="A18" s="389"/>
      <c r="B18" s="393" t="s">
        <v>73</v>
      </c>
      <c r="C18" s="393" t="s">
        <v>190</v>
      </c>
      <c r="D18" s="401"/>
      <c r="E18" s="262"/>
    </row>
    <row r="19" spans="1:5" s="45" customFormat="1" ht="12.75" x14ac:dyDescent="0.2">
      <c r="A19" s="389"/>
      <c r="B19" s="393" t="s">
        <v>74</v>
      </c>
      <c r="C19" s="393" t="s">
        <v>190</v>
      </c>
      <c r="D19" s="401"/>
      <c r="E19" s="262"/>
    </row>
    <row r="20" spans="1:5" s="45" customFormat="1" ht="12.75" x14ac:dyDescent="0.2">
      <c r="A20" s="389"/>
      <c r="B20" s="393" t="s">
        <v>75</v>
      </c>
      <c r="C20" s="393" t="s">
        <v>190</v>
      </c>
      <c r="D20" s="401"/>
      <c r="E20" s="262"/>
    </row>
    <row r="21" spans="1:5" s="45" customFormat="1" ht="12.75" x14ac:dyDescent="0.2">
      <c r="A21" s="389"/>
      <c r="B21" s="393" t="s">
        <v>317</v>
      </c>
      <c r="C21" s="393" t="s">
        <v>190</v>
      </c>
      <c r="D21" s="401"/>
      <c r="E21" s="262"/>
    </row>
    <row r="22" spans="1:5" s="45" customFormat="1" ht="12.75" x14ac:dyDescent="0.2">
      <c r="A22" s="214"/>
      <c r="B22" s="212" t="s">
        <v>174</v>
      </c>
      <c r="C22" s="212" t="s">
        <v>190</v>
      </c>
      <c r="D22" s="203"/>
      <c r="E22" s="262"/>
    </row>
    <row r="23" spans="1:5" s="45" customFormat="1" ht="12.75" x14ac:dyDescent="0.2">
      <c r="A23" s="214" t="s">
        <v>84</v>
      </c>
      <c r="B23" s="212"/>
      <c r="C23" s="212" t="s">
        <v>190</v>
      </c>
      <c r="D23" s="203"/>
      <c r="E23" s="262"/>
    </row>
    <row r="24" spans="1:5" s="45" customFormat="1" ht="12.75" x14ac:dyDescent="0.2">
      <c r="A24" s="214" t="s">
        <v>86</v>
      </c>
      <c r="B24" s="212"/>
      <c r="C24" s="212" t="s">
        <v>190</v>
      </c>
      <c r="D24" s="203"/>
      <c r="E24" s="262"/>
    </row>
    <row r="25" spans="1:5" s="45" customFormat="1" ht="12.75" x14ac:dyDescent="0.2">
      <c r="A25" s="214" t="s">
        <v>87</v>
      </c>
      <c r="B25" s="212"/>
      <c r="C25" s="212" t="s">
        <v>190</v>
      </c>
      <c r="D25" s="203"/>
      <c r="E25" s="262"/>
    </row>
    <row r="26" spans="1:5" s="45" customFormat="1" ht="12.75" x14ac:dyDescent="0.2">
      <c r="A26" s="214" t="s">
        <v>240</v>
      </c>
      <c r="B26" s="212"/>
      <c r="C26" s="212" t="s">
        <v>190</v>
      </c>
      <c r="D26" s="203"/>
      <c r="E26" s="262"/>
    </row>
    <row r="27" spans="1:5" s="45" customFormat="1" ht="12.75" x14ac:dyDescent="0.2">
      <c r="A27" s="214" t="s">
        <v>241</v>
      </c>
      <c r="B27" s="212"/>
      <c r="C27" s="212" t="s">
        <v>190</v>
      </c>
      <c r="D27" s="203"/>
      <c r="E27" s="262"/>
    </row>
    <row r="28" spans="1:5" s="45" customFormat="1" ht="12.75" x14ac:dyDescent="0.2">
      <c r="A28" s="214" t="s">
        <v>96</v>
      </c>
      <c r="B28" s="212"/>
      <c r="C28" s="212" t="s">
        <v>190</v>
      </c>
      <c r="D28" s="203"/>
      <c r="E28" s="262"/>
    </row>
    <row r="29" spans="1:5" s="45" customFormat="1" ht="12.75" x14ac:dyDescent="0.2">
      <c r="A29" s="214" t="s">
        <v>97</v>
      </c>
      <c r="B29" s="212"/>
      <c r="C29" s="212" t="s">
        <v>190</v>
      </c>
      <c r="D29" s="203"/>
      <c r="E29" s="262"/>
    </row>
    <row r="30" spans="1:5" s="45" customFormat="1" ht="12.75" x14ac:dyDescent="0.2">
      <c r="A30" s="256" t="s">
        <v>98</v>
      </c>
      <c r="B30" s="257"/>
      <c r="C30" s="257" t="s">
        <v>190</v>
      </c>
      <c r="D30" s="399"/>
      <c r="E30" s="262"/>
    </row>
    <row r="31" spans="1:5" s="45" customFormat="1" ht="12.75" x14ac:dyDescent="0.2">
      <c r="A31" s="394"/>
      <c r="B31" s="400" t="s">
        <v>371</v>
      </c>
      <c r="C31" s="393" t="s">
        <v>190</v>
      </c>
      <c r="D31" s="407"/>
      <c r="E31" s="262"/>
    </row>
    <row r="32" spans="1:5" s="45" customFormat="1" ht="12.75" x14ac:dyDescent="0.2">
      <c r="A32" s="214"/>
      <c r="B32" s="398" t="s">
        <v>372</v>
      </c>
      <c r="C32" s="212" t="s">
        <v>190</v>
      </c>
      <c r="D32" s="408"/>
      <c r="E32" s="262"/>
    </row>
    <row r="33" spans="1:5" s="45" customFormat="1" ht="12.75" customHeight="1" x14ac:dyDescent="0.2">
      <c r="A33" s="214" t="s">
        <v>107</v>
      </c>
      <c r="B33" s="212"/>
      <c r="C33" s="212" t="s">
        <v>190</v>
      </c>
      <c r="D33" s="203"/>
      <c r="E33" s="262"/>
    </row>
    <row r="34" spans="1:5" s="45" customFormat="1" ht="12.75" customHeight="1" x14ac:dyDescent="0.2">
      <c r="A34" s="214" t="s">
        <v>224</v>
      </c>
      <c r="B34" s="212"/>
      <c r="C34" s="212" t="s">
        <v>190</v>
      </c>
      <c r="D34" s="203"/>
      <c r="E34" s="262"/>
    </row>
    <row r="35" spans="1:5" s="45" customFormat="1" ht="12.75" customHeight="1" x14ac:dyDescent="0.2">
      <c r="A35" s="214" t="s">
        <v>228</v>
      </c>
      <c r="B35" s="212"/>
      <c r="C35" s="212" t="s">
        <v>190</v>
      </c>
      <c r="D35" s="203"/>
      <c r="E35" s="262"/>
    </row>
    <row r="36" spans="1:5" s="45" customFormat="1" ht="12.75" customHeight="1" x14ac:dyDescent="0.2">
      <c r="A36" s="214" t="s">
        <v>268</v>
      </c>
      <c r="B36" s="212"/>
      <c r="C36" s="212" t="s">
        <v>190</v>
      </c>
      <c r="D36" s="203"/>
      <c r="E36" s="262"/>
    </row>
    <row r="37" spans="1:5" s="45" customFormat="1" ht="12.75" customHeight="1" x14ac:dyDescent="0.2">
      <c r="A37" s="214" t="s">
        <v>269</v>
      </c>
      <c r="B37" s="212"/>
      <c r="C37" s="212" t="s">
        <v>190</v>
      </c>
      <c r="D37" s="203"/>
      <c r="E37" s="262"/>
    </row>
    <row r="38" spans="1:5" ht="12.75" customHeight="1" x14ac:dyDescent="0.2">
      <c r="A38" s="80"/>
      <c r="B38" s="76"/>
      <c r="C38" s="76"/>
      <c r="D38" s="76"/>
    </row>
    <row r="39" spans="1:5" ht="12.75" customHeight="1" x14ac:dyDescent="0.2">
      <c r="A39" s="80"/>
      <c r="B39" s="76"/>
      <c r="C39" s="76"/>
      <c r="D39" s="76"/>
    </row>
    <row r="40" spans="1:5" ht="12.75" customHeight="1" x14ac:dyDescent="0.2">
      <c r="A40" s="80"/>
      <c r="B40" s="76"/>
      <c r="C40" s="76"/>
      <c r="D40" s="76"/>
    </row>
    <row r="41" spans="1:5" ht="15.75" x14ac:dyDescent="0.2">
      <c r="A41" s="259" t="s">
        <v>195</v>
      </c>
      <c r="B41" s="330"/>
      <c r="C41" s="92"/>
      <c r="D41" s="92"/>
    </row>
    <row r="42" spans="1:5" ht="12.75" customHeight="1" x14ac:dyDescent="0.2">
      <c r="A42" s="331" t="s">
        <v>182</v>
      </c>
      <c r="B42" s="76"/>
      <c r="C42" s="76"/>
      <c r="D42" s="76"/>
    </row>
    <row r="43" spans="1:5" ht="12.75" customHeight="1" x14ac:dyDescent="0.2">
      <c r="A43" s="80"/>
      <c r="B43" s="76"/>
      <c r="C43" s="76"/>
      <c r="D43" s="418" t="s">
        <v>550</v>
      </c>
    </row>
    <row r="44" spans="1:5" s="1" customFormat="1" ht="18" customHeight="1" x14ac:dyDescent="0.2">
      <c r="A44" s="577" t="s">
        <v>189</v>
      </c>
      <c r="B44" s="661"/>
      <c r="C44" s="221" t="s">
        <v>266</v>
      </c>
      <c r="D44" s="222">
        <v>2023</v>
      </c>
      <c r="E44" s="261"/>
    </row>
    <row r="45" spans="1:5" s="52" customFormat="1" ht="18" customHeight="1" x14ac:dyDescent="0.2">
      <c r="A45" s="214" t="s">
        <v>192</v>
      </c>
      <c r="B45" s="212"/>
      <c r="C45" s="212" t="s">
        <v>190</v>
      </c>
      <c r="D45" s="203"/>
      <c r="E45" s="262"/>
    </row>
    <row r="46" spans="1:5" ht="12.75" customHeight="1" x14ac:dyDescent="0.2">
      <c r="A46" s="214" t="s">
        <v>193</v>
      </c>
      <c r="B46" s="212"/>
      <c r="C46" s="212" t="s">
        <v>190</v>
      </c>
      <c r="D46" s="203"/>
      <c r="E46" s="262"/>
    </row>
    <row r="49" spans="1:1" x14ac:dyDescent="0.2">
      <c r="A49" s="252"/>
    </row>
    <row r="50" spans="1:1" x14ac:dyDescent="0.2">
      <c r="A50" s="252"/>
    </row>
  </sheetData>
  <sheetProtection algorithmName="SHA-512" hashValue="uB87KYcgThA2vjZN2rqd7zTigSxW9LLpzRly2aIy4ks7LB0RfjYY8ftgVrZzgvVabkvhZAr4rrXoqyxKnvu1FA==" saltValue="KUoksyxMCo21bQglQtejMg==" spinCount="100000" sheet="1" objects="1" scenarios="1"/>
  <mergeCells count="2">
    <mergeCell ref="A4:B4"/>
    <mergeCell ref="A44:B44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G63"/>
  <sheetViews>
    <sheetView showGridLines="0" zoomScaleNormal="100" workbookViewId="0">
      <selection activeCell="A7" sqref="A7"/>
    </sheetView>
  </sheetViews>
  <sheetFormatPr baseColWidth="10" defaultColWidth="11.42578125" defaultRowHeight="12" x14ac:dyDescent="0.2"/>
  <cols>
    <col min="1" max="1" width="30.7109375" style="42" customWidth="1"/>
    <col min="2" max="2" width="16.7109375" style="32" customWidth="1"/>
    <col min="3" max="3" width="22.7109375" style="32" customWidth="1"/>
    <col min="4" max="4" width="10.28515625" style="32" bestFit="1" customWidth="1"/>
    <col min="5" max="5" width="13.7109375" style="32" bestFit="1" customWidth="1"/>
    <col min="6" max="6" width="12" style="32" customWidth="1"/>
    <col min="7" max="16384" width="11.42578125" style="32"/>
  </cols>
  <sheetData>
    <row r="1" spans="1:6" ht="15.75" x14ac:dyDescent="0.2">
      <c r="A1" s="73" t="s">
        <v>333</v>
      </c>
      <c r="B1" s="76"/>
      <c r="C1" s="76"/>
      <c r="D1" s="76"/>
      <c r="E1" s="76"/>
      <c r="F1" s="76"/>
    </row>
    <row r="2" spans="1:6" ht="12.75" x14ac:dyDescent="0.2">
      <c r="A2" s="83" t="s">
        <v>182</v>
      </c>
      <c r="B2" s="384"/>
      <c r="C2" s="76"/>
      <c r="D2" s="76"/>
      <c r="E2" s="76"/>
      <c r="F2" s="76"/>
    </row>
    <row r="3" spans="1:6" ht="12.75" x14ac:dyDescent="0.2">
      <c r="A3" s="83"/>
      <c r="B3" s="384"/>
      <c r="C3" s="76"/>
      <c r="D3" s="76"/>
      <c r="E3" s="76"/>
      <c r="F3" s="76"/>
    </row>
    <row r="4" spans="1:6" ht="12.75" x14ac:dyDescent="0.2">
      <c r="A4" s="384" t="s">
        <v>364</v>
      </c>
      <c r="B4" s="76"/>
      <c r="C4" s="76"/>
      <c r="D4" s="76"/>
      <c r="E4" s="76"/>
      <c r="F4" s="76"/>
    </row>
    <row r="5" spans="1:6" x14ac:dyDescent="0.2">
      <c r="A5" s="80"/>
      <c r="B5" s="76"/>
      <c r="C5" s="76"/>
      <c r="D5" s="76"/>
      <c r="E5" s="76"/>
      <c r="F5" s="76"/>
    </row>
    <row r="6" spans="1:6" ht="18" customHeight="1" x14ac:dyDescent="0.2">
      <c r="A6" s="343" t="s">
        <v>357</v>
      </c>
      <c r="B6" s="343" t="s">
        <v>334</v>
      </c>
      <c r="C6" s="76"/>
      <c r="D6" s="76"/>
      <c r="E6" s="76"/>
      <c r="F6" s="76"/>
    </row>
    <row r="7" spans="1:6" ht="18" customHeight="1" x14ac:dyDescent="0.2">
      <c r="A7" s="346"/>
      <c r="B7" s="347"/>
    </row>
    <row r="8" spans="1:6" ht="12.75" x14ac:dyDescent="0.2">
      <c r="A8" s="346"/>
      <c r="B8" s="347"/>
    </row>
    <row r="9" spans="1:6" ht="12.75" x14ac:dyDescent="0.2">
      <c r="A9" s="346"/>
      <c r="B9" s="347"/>
    </row>
    <row r="10" spans="1:6" ht="12.75" x14ac:dyDescent="0.2">
      <c r="A10" s="346"/>
      <c r="B10" s="347"/>
    </row>
    <row r="11" spans="1:6" ht="12.75" x14ac:dyDescent="0.2">
      <c r="A11" s="346"/>
      <c r="B11" s="347"/>
    </row>
    <row r="12" spans="1:6" ht="12.75" x14ac:dyDescent="0.2">
      <c r="A12" s="346"/>
      <c r="B12" s="347"/>
    </row>
    <row r="13" spans="1:6" ht="12.75" x14ac:dyDescent="0.2">
      <c r="A13" s="346"/>
      <c r="B13" s="347"/>
    </row>
    <row r="14" spans="1:6" ht="12.75" x14ac:dyDescent="0.2">
      <c r="A14" s="346"/>
      <c r="B14" s="347"/>
    </row>
    <row r="15" spans="1:6" ht="12.75" x14ac:dyDescent="0.2">
      <c r="A15" s="346"/>
      <c r="B15" s="347"/>
    </row>
    <row r="16" spans="1:6" ht="12.75" x14ac:dyDescent="0.2">
      <c r="A16" s="346"/>
      <c r="B16" s="347"/>
    </row>
    <row r="17" spans="1:7" ht="12.75" x14ac:dyDescent="0.2">
      <c r="A17" s="346"/>
      <c r="B17" s="347"/>
    </row>
    <row r="18" spans="1:7" x14ac:dyDescent="0.2">
      <c r="A18" s="80"/>
      <c r="B18" s="76"/>
      <c r="C18" s="76"/>
      <c r="D18" s="76"/>
      <c r="E18" s="76"/>
      <c r="F18" s="76"/>
    </row>
    <row r="19" spans="1:7" x14ac:dyDescent="0.2">
      <c r="A19" s="80"/>
      <c r="B19" s="76"/>
      <c r="C19" s="76"/>
      <c r="D19" s="76"/>
      <c r="E19" s="76"/>
      <c r="F19" s="76"/>
    </row>
    <row r="20" spans="1:7" x14ac:dyDescent="0.2">
      <c r="A20" s="80"/>
      <c r="B20" s="76"/>
      <c r="C20" s="76"/>
      <c r="D20" s="76"/>
      <c r="E20" s="76"/>
      <c r="F20" s="76"/>
    </row>
    <row r="21" spans="1:7" s="49" customFormat="1" ht="15.75" x14ac:dyDescent="0.2">
      <c r="A21" s="73" t="s">
        <v>331</v>
      </c>
      <c r="B21" s="73"/>
      <c r="C21" s="73"/>
      <c r="D21" s="73"/>
      <c r="E21" s="73"/>
      <c r="F21" s="327"/>
    </row>
    <row r="22" spans="1:7" s="49" customFormat="1" ht="12.75" customHeight="1" x14ac:dyDescent="0.2">
      <c r="A22" s="83" t="s">
        <v>182</v>
      </c>
      <c r="B22" s="384"/>
      <c r="C22" s="73"/>
      <c r="D22" s="73"/>
      <c r="E22" s="73"/>
      <c r="F22" s="327"/>
    </row>
    <row r="23" spans="1:7" s="49" customFormat="1" ht="12.75" customHeight="1" x14ac:dyDescent="0.2">
      <c r="A23" s="83"/>
      <c r="B23" s="384"/>
      <c r="C23" s="73"/>
      <c r="D23" s="73"/>
      <c r="E23" s="73"/>
      <c r="F23" s="327"/>
    </row>
    <row r="24" spans="1:7" s="49" customFormat="1" ht="12.75" customHeight="1" x14ac:dyDescent="0.2">
      <c r="A24" s="384" t="s">
        <v>364</v>
      </c>
      <c r="B24" s="73"/>
      <c r="C24" s="73"/>
      <c r="D24" s="73"/>
      <c r="E24" s="73"/>
      <c r="F24" s="327"/>
    </row>
    <row r="25" spans="1:7" s="35" customFormat="1" ht="12.75" customHeight="1" x14ac:dyDescent="0.2">
      <c r="A25" s="90"/>
      <c r="B25" s="90"/>
      <c r="C25" s="90"/>
      <c r="D25" s="90"/>
      <c r="E25" s="90"/>
      <c r="F25" s="90"/>
    </row>
    <row r="26" spans="1:7" s="45" customFormat="1" ht="12.75" x14ac:dyDescent="0.2">
      <c r="A26" s="529" t="s">
        <v>358</v>
      </c>
      <c r="B26" s="529" t="s">
        <v>328</v>
      </c>
      <c r="C26" s="529" t="s">
        <v>359</v>
      </c>
      <c r="D26" s="529" t="s">
        <v>329</v>
      </c>
      <c r="E26" s="531" t="s">
        <v>330</v>
      </c>
      <c r="F26" s="344" t="s">
        <v>332</v>
      </c>
    </row>
    <row r="27" spans="1:7" s="280" customFormat="1" ht="12.75" x14ac:dyDescent="0.2">
      <c r="A27" s="530"/>
      <c r="B27" s="530"/>
      <c r="C27" s="530"/>
      <c r="D27" s="530"/>
      <c r="E27" s="532"/>
      <c r="F27" s="345" t="s">
        <v>191</v>
      </c>
    </row>
    <row r="28" spans="1:7" s="285" customFormat="1" ht="18" customHeight="1" x14ac:dyDescent="0.2">
      <c r="A28" s="346"/>
      <c r="B28" s="347"/>
      <c r="C28" s="348"/>
      <c r="D28" s="348"/>
      <c r="E28" s="349"/>
      <c r="F28" s="341"/>
    </row>
    <row r="29" spans="1:7" s="280" customFormat="1" ht="12.75" customHeight="1" x14ac:dyDescent="0.2">
      <c r="A29" s="346"/>
      <c r="B29" s="347"/>
      <c r="C29" s="348"/>
      <c r="D29" s="348"/>
      <c r="E29" s="349"/>
      <c r="F29" s="341"/>
    </row>
    <row r="30" spans="1:7" s="280" customFormat="1" ht="12.75" customHeight="1" x14ac:dyDescent="0.2">
      <c r="A30" s="346"/>
      <c r="B30" s="347"/>
      <c r="C30" s="348"/>
      <c r="D30" s="348"/>
      <c r="E30" s="349"/>
      <c r="F30" s="341"/>
    </row>
    <row r="31" spans="1:7" s="280" customFormat="1" ht="12.75" customHeight="1" x14ac:dyDescent="0.2">
      <c r="A31" s="346"/>
      <c r="B31" s="347"/>
      <c r="C31" s="348"/>
      <c r="D31" s="348"/>
      <c r="E31" s="349"/>
      <c r="F31" s="341"/>
      <c r="G31" s="342"/>
    </row>
    <row r="32" spans="1:7" s="280" customFormat="1" ht="12.75" customHeight="1" x14ac:dyDescent="0.2">
      <c r="A32" s="346"/>
      <c r="B32" s="347"/>
      <c r="C32" s="348"/>
      <c r="D32" s="348"/>
      <c r="E32" s="349"/>
      <c r="F32" s="341"/>
      <c r="G32" s="342"/>
    </row>
    <row r="33" spans="1:7" s="280" customFormat="1" ht="12.75" customHeight="1" x14ac:dyDescent="0.2">
      <c r="A33" s="346"/>
      <c r="B33" s="347"/>
      <c r="C33" s="348"/>
      <c r="D33" s="348"/>
      <c r="E33" s="349"/>
      <c r="F33" s="341"/>
      <c r="G33" s="342"/>
    </row>
    <row r="34" spans="1:7" s="285" customFormat="1" ht="12.75" customHeight="1" x14ac:dyDescent="0.2">
      <c r="A34" s="346"/>
      <c r="B34" s="347"/>
      <c r="C34" s="348"/>
      <c r="D34" s="348"/>
      <c r="E34" s="349"/>
      <c r="F34" s="341"/>
      <c r="G34" s="284"/>
    </row>
    <row r="35" spans="1:7" s="285" customFormat="1" ht="12.75" customHeight="1" x14ac:dyDescent="0.2">
      <c r="A35" s="346"/>
      <c r="B35" s="347"/>
      <c r="C35" s="348"/>
      <c r="D35" s="348"/>
      <c r="E35" s="349"/>
      <c r="F35" s="341"/>
      <c r="G35" s="284"/>
    </row>
    <row r="36" spans="1:7" s="285" customFormat="1" ht="12.75" customHeight="1" x14ac:dyDescent="0.2">
      <c r="A36" s="346"/>
      <c r="B36" s="347"/>
      <c r="C36" s="348"/>
      <c r="D36" s="348"/>
      <c r="E36" s="349"/>
      <c r="F36" s="341"/>
      <c r="G36" s="284"/>
    </row>
    <row r="37" spans="1:7" s="285" customFormat="1" ht="12.75" customHeight="1" x14ac:dyDescent="0.2">
      <c r="A37" s="346"/>
      <c r="B37" s="347"/>
      <c r="C37" s="348"/>
      <c r="D37" s="348"/>
      <c r="E37" s="349"/>
      <c r="F37" s="341"/>
      <c r="G37" s="284"/>
    </row>
    <row r="38" spans="1:7" s="285" customFormat="1" ht="12.75" customHeight="1" x14ac:dyDescent="0.2">
      <c r="A38" s="346"/>
      <c r="B38" s="347"/>
      <c r="C38" s="348"/>
      <c r="D38" s="348"/>
      <c r="E38" s="349"/>
      <c r="F38" s="341"/>
      <c r="G38" s="284"/>
    </row>
    <row r="39" spans="1:7" s="285" customFormat="1" ht="12.75" customHeight="1" x14ac:dyDescent="0.2">
      <c r="A39" s="346"/>
      <c r="B39" s="347"/>
      <c r="C39" s="348"/>
      <c r="D39" s="348"/>
      <c r="E39" s="349"/>
      <c r="F39" s="341"/>
      <c r="G39" s="284"/>
    </row>
    <row r="40" spans="1:7" s="285" customFormat="1" ht="12.75" customHeight="1" x14ac:dyDescent="0.2">
      <c r="A40" s="346"/>
      <c r="B40" s="347"/>
      <c r="C40" s="348"/>
      <c r="D40" s="348"/>
      <c r="E40" s="349"/>
      <c r="F40" s="341"/>
      <c r="G40" s="284"/>
    </row>
    <row r="41" spans="1:7" s="285" customFormat="1" ht="12.75" customHeight="1" x14ac:dyDescent="0.2">
      <c r="A41" s="346"/>
      <c r="B41" s="347"/>
      <c r="C41" s="348"/>
      <c r="D41" s="348"/>
      <c r="E41" s="349"/>
      <c r="F41" s="341"/>
      <c r="G41" s="284"/>
    </row>
    <row r="42" spans="1:7" s="285" customFormat="1" ht="12.75" customHeight="1" x14ac:dyDescent="0.2">
      <c r="A42" s="346"/>
      <c r="B42" s="347"/>
      <c r="C42" s="348"/>
      <c r="D42" s="348"/>
      <c r="E42" s="349"/>
      <c r="F42" s="341"/>
      <c r="G42" s="284"/>
    </row>
    <row r="43" spans="1:7" s="285" customFormat="1" ht="12.75" customHeight="1" x14ac:dyDescent="0.2">
      <c r="A43" s="346"/>
      <c r="B43" s="347"/>
      <c r="C43" s="348"/>
      <c r="D43" s="348"/>
      <c r="E43" s="349"/>
      <c r="F43" s="341"/>
      <c r="G43" s="284"/>
    </row>
    <row r="44" spans="1:7" s="285" customFormat="1" ht="12.75" customHeight="1" x14ac:dyDescent="0.2">
      <c r="A44" s="346"/>
      <c r="B44" s="347"/>
      <c r="C44" s="348"/>
      <c r="D44" s="348"/>
      <c r="E44" s="349"/>
      <c r="F44" s="341"/>
      <c r="G44" s="284"/>
    </row>
    <row r="45" spans="1:7" s="285" customFormat="1" ht="12.75" customHeight="1" x14ac:dyDescent="0.2">
      <c r="A45" s="346"/>
      <c r="B45" s="347"/>
      <c r="C45" s="348"/>
      <c r="D45" s="348"/>
      <c r="E45" s="349"/>
      <c r="F45" s="341"/>
      <c r="G45" s="284"/>
    </row>
    <row r="46" spans="1:7" s="285" customFormat="1" ht="12.75" customHeight="1" x14ac:dyDescent="0.2">
      <c r="A46" s="346"/>
      <c r="B46" s="347"/>
      <c r="C46" s="348"/>
      <c r="D46" s="348"/>
      <c r="E46" s="349"/>
      <c r="F46" s="341"/>
      <c r="G46" s="284"/>
    </row>
    <row r="47" spans="1:7" s="285" customFormat="1" ht="12.75" customHeight="1" x14ac:dyDescent="0.2">
      <c r="A47" s="346"/>
      <c r="B47" s="347"/>
      <c r="C47" s="348"/>
      <c r="D47" s="348"/>
      <c r="E47" s="349"/>
      <c r="F47" s="341"/>
      <c r="G47" s="284"/>
    </row>
    <row r="48" spans="1:7" s="285" customFormat="1" ht="12.75" customHeight="1" x14ac:dyDescent="0.2">
      <c r="A48" s="346"/>
      <c r="B48" s="347"/>
      <c r="C48" s="348"/>
      <c r="D48" s="348"/>
      <c r="E48" s="349"/>
      <c r="F48" s="341"/>
      <c r="G48" s="284"/>
    </row>
    <row r="49" spans="1:7" s="285" customFormat="1" ht="12.75" customHeight="1" x14ac:dyDescent="0.2">
      <c r="A49" s="346"/>
      <c r="B49" s="347"/>
      <c r="C49" s="348"/>
      <c r="D49" s="348"/>
      <c r="E49" s="349"/>
      <c r="F49" s="341"/>
      <c r="G49" s="284"/>
    </row>
    <row r="50" spans="1:7" s="285" customFormat="1" ht="12.75" customHeight="1" x14ac:dyDescent="0.2">
      <c r="A50" s="346"/>
      <c r="B50" s="347"/>
      <c r="C50" s="348"/>
      <c r="D50" s="348"/>
      <c r="E50" s="349"/>
      <c r="F50" s="341"/>
      <c r="G50" s="284"/>
    </row>
    <row r="51" spans="1:7" s="285" customFormat="1" ht="12.75" customHeight="1" x14ac:dyDescent="0.2">
      <c r="A51" s="346"/>
      <c r="B51" s="347"/>
      <c r="C51" s="348"/>
      <c r="D51" s="348"/>
      <c r="E51" s="349"/>
      <c r="F51" s="341"/>
      <c r="G51" s="284"/>
    </row>
    <row r="52" spans="1:7" s="285" customFormat="1" ht="12.75" customHeight="1" x14ac:dyDescent="0.2">
      <c r="A52" s="346"/>
      <c r="B52" s="347"/>
      <c r="C52" s="348"/>
      <c r="D52" s="348"/>
      <c r="E52" s="349"/>
      <c r="F52" s="341"/>
      <c r="G52" s="284"/>
    </row>
    <row r="53" spans="1:7" s="285" customFormat="1" ht="12.75" customHeight="1" x14ac:dyDescent="0.2">
      <c r="A53" s="346"/>
      <c r="B53" s="347"/>
      <c r="C53" s="348"/>
      <c r="D53" s="348"/>
      <c r="E53" s="349"/>
      <c r="F53" s="341"/>
      <c r="G53" s="284"/>
    </row>
    <row r="54" spans="1:7" s="285" customFormat="1" ht="12.75" customHeight="1" x14ac:dyDescent="0.2">
      <c r="A54" s="346"/>
      <c r="B54" s="347"/>
      <c r="C54" s="348"/>
      <c r="D54" s="348"/>
      <c r="E54" s="349"/>
      <c r="F54" s="341"/>
      <c r="G54" s="284"/>
    </row>
    <row r="55" spans="1:7" s="285" customFormat="1" ht="12.75" customHeight="1" x14ac:dyDescent="0.2">
      <c r="A55" s="346"/>
      <c r="B55" s="347"/>
      <c r="C55" s="348"/>
      <c r="D55" s="348"/>
      <c r="E55" s="349"/>
      <c r="F55" s="341"/>
      <c r="G55" s="284"/>
    </row>
    <row r="56" spans="1:7" s="285" customFormat="1" ht="12.75" customHeight="1" x14ac:dyDescent="0.2">
      <c r="A56" s="346"/>
      <c r="B56" s="347"/>
      <c r="C56" s="348"/>
      <c r="D56" s="348"/>
      <c r="E56" s="349"/>
      <c r="F56" s="341"/>
      <c r="G56" s="284"/>
    </row>
    <row r="57" spans="1:7" s="285" customFormat="1" ht="12.75" customHeight="1" x14ac:dyDescent="0.2">
      <c r="A57" s="346"/>
      <c r="B57" s="347"/>
      <c r="C57" s="348"/>
      <c r="D57" s="348"/>
      <c r="E57" s="349"/>
      <c r="F57" s="341"/>
      <c r="G57" s="284"/>
    </row>
    <row r="58" spans="1:7" s="285" customFormat="1" ht="12.75" customHeight="1" x14ac:dyDescent="0.2">
      <c r="A58" s="346"/>
      <c r="B58" s="347"/>
      <c r="C58" s="348"/>
      <c r="D58" s="348"/>
      <c r="E58" s="349"/>
      <c r="F58" s="341"/>
      <c r="G58" s="284"/>
    </row>
    <row r="59" spans="1:7" s="285" customFormat="1" ht="12.75" customHeight="1" x14ac:dyDescent="0.2">
      <c r="A59" s="346"/>
      <c r="B59" s="347"/>
      <c r="C59" s="348"/>
      <c r="D59" s="348"/>
      <c r="E59" s="349"/>
      <c r="F59" s="341"/>
      <c r="G59" s="284"/>
    </row>
    <row r="60" spans="1:7" s="285" customFormat="1" ht="12.75" customHeight="1" x14ac:dyDescent="0.2">
      <c r="A60" s="346"/>
      <c r="B60" s="347"/>
      <c r="C60" s="348"/>
      <c r="D60" s="348"/>
      <c r="E60" s="349"/>
      <c r="F60" s="341"/>
      <c r="G60" s="284"/>
    </row>
    <row r="62" spans="1:7" ht="14.25" customHeight="1" x14ac:dyDescent="0.2">
      <c r="A62" s="528" t="s">
        <v>361</v>
      </c>
      <c r="B62" s="528"/>
      <c r="C62" s="528"/>
      <c r="D62" s="528"/>
      <c r="E62" s="528"/>
      <c r="F62" s="528"/>
    </row>
    <row r="63" spans="1:7" x14ac:dyDescent="0.2">
      <c r="A63" s="528"/>
      <c r="B63" s="528"/>
      <c r="C63" s="528"/>
      <c r="D63" s="528"/>
      <c r="E63" s="528"/>
      <c r="F63" s="528"/>
    </row>
  </sheetData>
  <sheetProtection algorithmName="SHA-512" hashValue="EGODxmHAtzRX2tCtwAc1BYxbACUOgxijzU5G/jVItHiEMUtnSeDGRVQ9DAn6mXnfi0XBNmHa0hvBQlNxfGnVpQ==" saltValue="4F2YIeKpcBCMYduOreoY8A==" spinCount="100000" sheet="1" insertRows="0" deleteRows="0"/>
  <mergeCells count="6">
    <mergeCell ref="A62:F63"/>
    <mergeCell ref="A26:A27"/>
    <mergeCell ref="B26:B27"/>
    <mergeCell ref="C26:C27"/>
    <mergeCell ref="D26:D27"/>
    <mergeCell ref="E26:E27"/>
  </mergeCells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Header>&amp;CErhebung Bankstatistik 2024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44"/>
  <sheetViews>
    <sheetView zoomScaleNormal="100" workbookViewId="0">
      <pane ySplit="21" topLeftCell="A22" activePane="bottomLeft" state="frozen"/>
      <selection activeCell="D5" sqref="D5"/>
      <selection pane="bottomLeft"/>
    </sheetView>
  </sheetViews>
  <sheetFormatPr baseColWidth="10" defaultColWidth="11.42578125" defaultRowHeight="12" x14ac:dyDescent="0.2"/>
  <cols>
    <col min="1" max="1" width="102.5703125" style="433" customWidth="1"/>
    <col min="2" max="2" width="20.42578125" style="432" bestFit="1" customWidth="1"/>
    <col min="3" max="3" width="6.85546875" style="432" customWidth="1"/>
    <col min="4" max="4" width="10.28515625" style="433" bestFit="1" customWidth="1"/>
    <col min="5" max="5" width="7.85546875" style="434" bestFit="1" customWidth="1"/>
    <col min="6" max="6" width="20.42578125" style="432" bestFit="1" customWidth="1"/>
    <col min="7" max="7" width="6.85546875" style="432" bestFit="1" customWidth="1"/>
    <col min="8" max="8" width="23" style="433" bestFit="1" customWidth="1"/>
    <col min="9" max="9" width="15.7109375" style="435" customWidth="1"/>
    <col min="10" max="10" width="7.85546875" style="434" bestFit="1" customWidth="1"/>
    <col min="11" max="11" width="15.7109375" style="435" customWidth="1"/>
    <col min="12" max="12" width="5.28515625" style="432" bestFit="1" customWidth="1"/>
    <col min="13" max="13" width="7.5703125" style="432" bestFit="1" customWidth="1"/>
    <col min="14" max="14" width="32.42578125" style="432" customWidth="1"/>
    <col min="15" max="16384" width="11.42578125" style="433"/>
  </cols>
  <sheetData>
    <row r="1" spans="1:13" ht="15.75" x14ac:dyDescent="0.25">
      <c r="A1" s="68" t="s">
        <v>382</v>
      </c>
      <c r="B1" s="419"/>
      <c r="C1" s="419"/>
      <c r="D1" s="420"/>
      <c r="E1" s="421"/>
      <c r="F1" s="419"/>
      <c r="G1" s="419"/>
      <c r="H1" s="420"/>
      <c r="I1" s="422"/>
      <c r="J1" s="421"/>
      <c r="K1" s="422"/>
      <c r="L1" s="419"/>
      <c r="M1" s="419"/>
    </row>
    <row r="2" spans="1:13" x14ac:dyDescent="0.2">
      <c r="A2" s="420"/>
      <c r="B2" s="419"/>
      <c r="C2" s="419"/>
      <c r="D2" s="420"/>
      <c r="E2" s="421"/>
      <c r="F2" s="419"/>
      <c r="G2" s="419"/>
      <c r="H2" s="420"/>
      <c r="I2" s="422"/>
      <c r="J2" s="421"/>
      <c r="K2" s="422"/>
      <c r="L2" s="419"/>
      <c r="M2" s="419"/>
    </row>
    <row r="3" spans="1:13" ht="12.75" x14ac:dyDescent="0.2">
      <c r="A3" s="62" t="s">
        <v>657</v>
      </c>
      <c r="B3" s="512"/>
      <c r="C3" s="419"/>
      <c r="D3" s="420"/>
      <c r="E3" s="421"/>
      <c r="F3" s="419"/>
      <c r="G3" s="419"/>
      <c r="H3" s="420"/>
      <c r="I3" s="422"/>
      <c r="J3" s="421"/>
      <c r="K3" s="422"/>
      <c r="L3" s="419"/>
      <c r="M3" s="419"/>
    </row>
    <row r="4" spans="1:13" ht="19.899999999999999" customHeight="1" x14ac:dyDescent="0.2">
      <c r="A4" s="488" t="str">
        <f>IF(B4=0,CONCATENATE(B4," Fehler (Datenvalidierung OK)"),CONCATENATE(B4," Fehler (Bitte Zeilen mit Fehler in Spalte M überprüfen)"))</f>
        <v>0 Fehler (Datenvalidierung OK)</v>
      </c>
      <c r="B4" s="513">
        <f>COUNTIF(M22:M144,"Fehler")</f>
        <v>0</v>
      </c>
      <c r="C4" s="419"/>
      <c r="D4" s="420"/>
      <c r="E4" s="421"/>
      <c r="F4" s="419"/>
      <c r="G4" s="419"/>
      <c r="H4" s="420"/>
      <c r="I4" s="422"/>
      <c r="J4" s="421"/>
      <c r="K4" s="422"/>
      <c r="L4" s="419"/>
      <c r="M4" s="419"/>
    </row>
    <row r="5" spans="1:13" ht="11.45" customHeight="1" x14ac:dyDescent="0.2">
      <c r="A5" s="419"/>
      <c r="B5" s="419"/>
      <c r="C5" s="419"/>
      <c r="D5" s="420"/>
      <c r="E5" s="421"/>
      <c r="F5" s="419"/>
      <c r="G5" s="419"/>
      <c r="H5" s="420"/>
      <c r="I5" s="422"/>
      <c r="J5" s="421"/>
      <c r="K5" s="422"/>
      <c r="L5" s="419"/>
      <c r="M5" s="419"/>
    </row>
    <row r="6" spans="1:13" ht="12.75" x14ac:dyDescent="0.2">
      <c r="A6" s="69" t="s">
        <v>561</v>
      </c>
      <c r="B6" s="419"/>
      <c r="C6" s="419"/>
      <c r="D6" s="420"/>
      <c r="E6" s="421"/>
      <c r="F6" s="419"/>
      <c r="G6" s="419"/>
      <c r="H6" s="420"/>
      <c r="I6" s="422"/>
      <c r="J6" s="421"/>
      <c r="K6" s="422"/>
      <c r="L6" s="419"/>
      <c r="M6" s="419"/>
    </row>
    <row r="7" spans="1:13" ht="12.75" x14ac:dyDescent="0.2">
      <c r="A7" s="69" t="s">
        <v>564</v>
      </c>
      <c r="B7" s="419"/>
      <c r="C7" s="419"/>
      <c r="D7" s="420"/>
      <c r="E7" s="421"/>
      <c r="F7" s="419"/>
      <c r="G7" s="419"/>
      <c r="H7" s="420"/>
      <c r="I7" s="422"/>
      <c r="J7" s="421"/>
      <c r="K7" s="422"/>
      <c r="L7" s="419"/>
      <c r="M7" s="419"/>
    </row>
    <row r="8" spans="1:13" ht="12.75" x14ac:dyDescent="0.2">
      <c r="A8" s="69" t="s">
        <v>562</v>
      </c>
      <c r="B8" s="419"/>
      <c r="C8" s="419"/>
      <c r="D8" s="420"/>
      <c r="E8" s="421"/>
      <c r="F8" s="419"/>
      <c r="G8" s="419"/>
      <c r="H8" s="420"/>
      <c r="I8" s="422"/>
      <c r="J8" s="421"/>
      <c r="K8" s="422"/>
      <c r="L8" s="419"/>
      <c r="M8" s="419"/>
    </row>
    <row r="9" spans="1:13" ht="12.75" x14ac:dyDescent="0.2">
      <c r="A9" s="69" t="s">
        <v>563</v>
      </c>
      <c r="B9" s="419"/>
      <c r="C9" s="419"/>
      <c r="D9" s="420"/>
      <c r="E9" s="421"/>
      <c r="F9" s="419"/>
      <c r="G9" s="419"/>
      <c r="H9" s="420"/>
      <c r="I9" s="422"/>
      <c r="J9" s="421"/>
      <c r="K9" s="422"/>
      <c r="L9" s="419"/>
      <c r="M9" s="419"/>
    </row>
    <row r="10" spans="1:13" ht="12.75" x14ac:dyDescent="0.2">
      <c r="A10" s="69" t="s">
        <v>577</v>
      </c>
      <c r="B10" s="419"/>
      <c r="C10" s="419"/>
      <c r="D10" s="420"/>
      <c r="E10" s="421"/>
      <c r="F10" s="419"/>
      <c r="G10" s="419"/>
      <c r="H10" s="420"/>
      <c r="I10" s="422"/>
      <c r="J10" s="421"/>
      <c r="K10" s="422"/>
      <c r="L10" s="419"/>
      <c r="M10" s="419"/>
    </row>
    <row r="11" spans="1:13" x14ac:dyDescent="0.2">
      <c r="A11" s="419"/>
      <c r="B11" s="419"/>
      <c r="C11" s="419"/>
      <c r="D11" s="420"/>
      <c r="E11" s="421"/>
      <c r="F11" s="419"/>
      <c r="G11" s="419"/>
      <c r="H11" s="420"/>
      <c r="I11" s="422"/>
      <c r="J11" s="421"/>
      <c r="K11" s="422"/>
      <c r="L11" s="419"/>
      <c r="M11" s="419"/>
    </row>
    <row r="12" spans="1:13" x14ac:dyDescent="0.2">
      <c r="A12" s="420" t="s">
        <v>560</v>
      </c>
      <c r="B12" s="419"/>
      <c r="C12" s="419"/>
      <c r="D12" s="420"/>
      <c r="E12" s="421"/>
      <c r="F12" s="419"/>
      <c r="G12" s="419"/>
      <c r="H12" s="420"/>
      <c r="I12" s="422"/>
      <c r="J12" s="421"/>
      <c r="K12" s="422"/>
      <c r="L12" s="419"/>
      <c r="M12" s="419"/>
    </row>
    <row r="13" spans="1:13" x14ac:dyDescent="0.2">
      <c r="A13" s="420" t="s">
        <v>651</v>
      </c>
      <c r="B13" s="419"/>
      <c r="C13" s="419"/>
      <c r="D13" s="420"/>
      <c r="E13" s="421"/>
      <c r="F13" s="419"/>
      <c r="G13" s="419"/>
      <c r="H13" s="420"/>
      <c r="I13" s="422"/>
      <c r="J13" s="421"/>
      <c r="K13" s="422"/>
      <c r="L13" s="419"/>
      <c r="M13" s="419"/>
    </row>
    <row r="14" spans="1:13" x14ac:dyDescent="0.2">
      <c r="A14" s="420" t="s">
        <v>397</v>
      </c>
      <c r="B14" s="419"/>
      <c r="C14" s="419"/>
      <c r="D14" s="420"/>
      <c r="E14" s="421"/>
      <c r="F14" s="419"/>
      <c r="G14" s="419"/>
      <c r="H14" s="420"/>
      <c r="I14" s="422"/>
      <c r="J14" s="421"/>
      <c r="K14" s="422"/>
      <c r="L14" s="419"/>
      <c r="M14" s="419"/>
    </row>
    <row r="15" spans="1:13" x14ac:dyDescent="0.2">
      <c r="A15" s="420" t="s">
        <v>399</v>
      </c>
      <c r="B15" s="419"/>
      <c r="C15" s="419"/>
      <c r="D15" s="420"/>
      <c r="E15" s="421"/>
      <c r="F15" s="419"/>
      <c r="G15" s="419"/>
      <c r="H15" s="420"/>
      <c r="I15" s="422"/>
      <c r="J15" s="421"/>
      <c r="K15" s="422"/>
      <c r="L15" s="419"/>
      <c r="M15" s="419"/>
    </row>
    <row r="16" spans="1:13" x14ac:dyDescent="0.2">
      <c r="A16" s="420" t="s">
        <v>398</v>
      </c>
      <c r="B16" s="419"/>
      <c r="C16" s="419"/>
      <c r="D16" s="420"/>
      <c r="E16" s="421"/>
      <c r="F16" s="419"/>
      <c r="G16" s="419"/>
      <c r="H16" s="420"/>
      <c r="I16" s="422"/>
      <c r="J16" s="421"/>
      <c r="K16" s="422"/>
      <c r="L16" s="419"/>
      <c r="M16" s="419"/>
    </row>
    <row r="17" spans="1:14" x14ac:dyDescent="0.2">
      <c r="A17" s="420"/>
      <c r="B17" s="419"/>
      <c r="C17" s="419"/>
      <c r="D17" s="420"/>
      <c r="E17" s="421"/>
      <c r="F17" s="419"/>
      <c r="G17" s="419"/>
      <c r="H17" s="420"/>
      <c r="I17" s="422"/>
      <c r="J17" s="421"/>
      <c r="K17" s="422"/>
      <c r="L17" s="419"/>
      <c r="M17" s="419"/>
    </row>
    <row r="18" spans="1:14" s="436" customFormat="1" ht="12.75" x14ac:dyDescent="0.2">
      <c r="A18" s="423" t="s">
        <v>383</v>
      </c>
      <c r="B18" s="676" t="s">
        <v>334</v>
      </c>
      <c r="C18" s="677"/>
      <c r="D18" s="677"/>
      <c r="E18" s="677"/>
      <c r="F18" s="677"/>
      <c r="G18" s="677"/>
      <c r="H18" s="678"/>
      <c r="I18" s="676" t="s">
        <v>380</v>
      </c>
      <c r="J18" s="677"/>
      <c r="K18" s="677"/>
      <c r="L18" s="677"/>
      <c r="M18" s="678"/>
      <c r="N18" s="670" t="s">
        <v>559</v>
      </c>
    </row>
    <row r="19" spans="1:14" s="235" customFormat="1" x14ac:dyDescent="0.2">
      <c r="A19" s="673" t="s">
        <v>377</v>
      </c>
      <c r="B19" s="675" t="s">
        <v>378</v>
      </c>
      <c r="C19" s="675"/>
      <c r="D19" s="675"/>
      <c r="E19" s="674" t="s">
        <v>375</v>
      </c>
      <c r="F19" s="675" t="s">
        <v>379</v>
      </c>
      <c r="G19" s="675"/>
      <c r="H19" s="675"/>
      <c r="I19" s="424" t="s">
        <v>378</v>
      </c>
      <c r="J19" s="674" t="s">
        <v>375</v>
      </c>
      <c r="K19" s="675" t="s">
        <v>379</v>
      </c>
      <c r="L19" s="675"/>
      <c r="M19" s="679" t="s">
        <v>380</v>
      </c>
      <c r="N19" s="671"/>
    </row>
    <row r="20" spans="1:14" s="235" customFormat="1" x14ac:dyDescent="0.2">
      <c r="A20" s="673"/>
      <c r="B20" s="424" t="s">
        <v>569</v>
      </c>
      <c r="C20" s="424" t="s">
        <v>389</v>
      </c>
      <c r="D20" s="425" t="s">
        <v>447</v>
      </c>
      <c r="E20" s="674"/>
      <c r="F20" s="424" t="s">
        <v>569</v>
      </c>
      <c r="G20" s="424" t="s">
        <v>389</v>
      </c>
      <c r="H20" s="425" t="s">
        <v>448</v>
      </c>
      <c r="I20" s="424" t="s">
        <v>381</v>
      </c>
      <c r="J20" s="674"/>
      <c r="K20" s="424" t="s">
        <v>381</v>
      </c>
      <c r="L20" s="424" t="s">
        <v>376</v>
      </c>
      <c r="M20" s="679"/>
      <c r="N20" s="672"/>
    </row>
    <row r="21" spans="1:14" s="235" customFormat="1" x14ac:dyDescent="0.2">
      <c r="A21" s="425"/>
      <c r="B21" s="424"/>
      <c r="C21" s="424"/>
      <c r="D21" s="425"/>
      <c r="E21" s="426"/>
      <c r="F21" s="424"/>
      <c r="G21" s="424"/>
      <c r="H21" s="425"/>
      <c r="I21" s="427"/>
      <c r="J21" s="426"/>
      <c r="K21" s="427"/>
      <c r="L21" s="424"/>
      <c r="M21" s="424"/>
      <c r="N21" s="424"/>
    </row>
    <row r="22" spans="1:14" x14ac:dyDescent="0.2">
      <c r="A22" s="428" t="s">
        <v>489</v>
      </c>
      <c r="B22" s="419" t="s">
        <v>211</v>
      </c>
      <c r="C22" s="419" t="s">
        <v>400</v>
      </c>
      <c r="D22" s="409" t="s">
        <v>415</v>
      </c>
      <c r="E22" s="421" t="s">
        <v>384</v>
      </c>
      <c r="F22" s="419" t="s">
        <v>285</v>
      </c>
      <c r="G22" s="419" t="s">
        <v>401</v>
      </c>
      <c r="H22" s="411" t="s">
        <v>611</v>
      </c>
      <c r="I22" s="429">
        <f>ROUND(Aktiven!C35,0)</f>
        <v>0</v>
      </c>
      <c r="J22" s="421" t="s">
        <v>384</v>
      </c>
      <c r="K22" s="429">
        <f>ROUND(Passiven!C36,0)</f>
        <v>0</v>
      </c>
      <c r="L22" s="419"/>
      <c r="M22" s="419" t="str">
        <f>IF(I22=K22,"OK","Fehler")</f>
        <v>OK</v>
      </c>
    </row>
    <row r="23" spans="1:14" x14ac:dyDescent="0.2">
      <c r="A23" s="428" t="s">
        <v>490</v>
      </c>
      <c r="B23" s="419" t="s">
        <v>211</v>
      </c>
      <c r="C23" s="419" t="s">
        <v>400</v>
      </c>
      <c r="D23" s="409" t="s">
        <v>415</v>
      </c>
      <c r="E23" s="421" t="s">
        <v>384</v>
      </c>
      <c r="F23" s="419" t="s">
        <v>385</v>
      </c>
      <c r="G23" s="419" t="s">
        <v>412</v>
      </c>
      <c r="H23" s="410" t="s">
        <v>449</v>
      </c>
      <c r="I23" s="429">
        <f>ROUND(Aktiven!C35,0)</f>
        <v>0</v>
      </c>
      <c r="J23" s="421" t="s">
        <v>384</v>
      </c>
      <c r="K23" s="429">
        <f>ROUND(SUM(Aktiven_Passiven_2!D10:D56),0)</f>
        <v>0</v>
      </c>
      <c r="L23" s="419"/>
      <c r="M23" s="419" t="str">
        <f>IF(I23=K23,"OK","Fehler")</f>
        <v>OK</v>
      </c>
    </row>
    <row r="24" spans="1:14" x14ac:dyDescent="0.2">
      <c r="A24" s="428" t="s">
        <v>491</v>
      </c>
      <c r="B24" s="419" t="s">
        <v>211</v>
      </c>
      <c r="C24" s="419" t="s">
        <v>400</v>
      </c>
      <c r="D24" s="410" t="s">
        <v>416</v>
      </c>
      <c r="E24" s="421" t="s">
        <v>384</v>
      </c>
      <c r="F24" s="419" t="s">
        <v>385</v>
      </c>
      <c r="G24" s="419" t="s">
        <v>412</v>
      </c>
      <c r="H24" s="410" t="s">
        <v>449</v>
      </c>
      <c r="I24" s="429">
        <f>ROUND(Aktiven!E35,0)</f>
        <v>0</v>
      </c>
      <c r="J24" s="421" t="s">
        <v>384</v>
      </c>
      <c r="K24" s="429">
        <f>ROUND(IF(ISERROR(VLOOKUP(L24,Aktiven_Passiven_2!B:G,3,FALSE)),0,VLOOKUP(L24,Aktiven_Passiven_2!B:G,3,FALSE)),0)</f>
        <v>0</v>
      </c>
      <c r="L24" s="419" t="s">
        <v>386</v>
      </c>
      <c r="M24" s="419" t="str">
        <f>IF(I24=K24,"OK","Fehler")</f>
        <v>OK</v>
      </c>
    </row>
    <row r="25" spans="1:14" x14ac:dyDescent="0.2">
      <c r="A25" s="428" t="s">
        <v>533</v>
      </c>
      <c r="B25" s="419" t="s">
        <v>211</v>
      </c>
      <c r="C25" s="419" t="s">
        <v>400</v>
      </c>
      <c r="D25" s="410" t="s">
        <v>417</v>
      </c>
      <c r="E25" s="421" t="s">
        <v>384</v>
      </c>
      <c r="F25" s="419" t="s">
        <v>385</v>
      </c>
      <c r="G25" s="419" t="s">
        <v>412</v>
      </c>
      <c r="H25" s="410" t="s">
        <v>449</v>
      </c>
      <c r="I25" s="429">
        <f>ROUND(Aktiven!D35,0)</f>
        <v>0</v>
      </c>
      <c r="J25" s="421" t="s">
        <v>384</v>
      </c>
      <c r="K25" s="429">
        <f>ROUND(SUM(K26:K27),0)</f>
        <v>0</v>
      </c>
      <c r="L25" s="419"/>
      <c r="M25" s="419" t="str">
        <f>IF(I25=K25,"OK","Fehler")</f>
        <v>OK</v>
      </c>
    </row>
    <row r="26" spans="1:14" x14ac:dyDescent="0.2">
      <c r="A26" s="428" t="s">
        <v>388</v>
      </c>
      <c r="B26" s="419" t="s">
        <v>388</v>
      </c>
      <c r="C26" s="419" t="s">
        <v>388</v>
      </c>
      <c r="D26" s="419" t="s">
        <v>388</v>
      </c>
      <c r="E26" s="421" t="s">
        <v>388</v>
      </c>
      <c r="F26" s="419" t="s">
        <v>385</v>
      </c>
      <c r="G26" s="419" t="s">
        <v>412</v>
      </c>
      <c r="H26" s="410" t="s">
        <v>449</v>
      </c>
      <c r="I26" s="429" t="s">
        <v>388</v>
      </c>
      <c r="J26" s="421" t="s">
        <v>388</v>
      </c>
      <c r="K26" s="429">
        <f>IF(ISERROR(VLOOKUP(L26,Aktiven_Passiven_2!B:G,3,FALSE)),0,VLOOKUP(L26,Aktiven_Passiven_2!B:G,3,FALSE))</f>
        <v>0</v>
      </c>
      <c r="L26" s="419" t="s">
        <v>386</v>
      </c>
      <c r="M26" s="419" t="s">
        <v>388</v>
      </c>
    </row>
    <row r="27" spans="1:14" x14ac:dyDescent="0.2">
      <c r="A27" s="428" t="s">
        <v>388</v>
      </c>
      <c r="B27" s="419" t="s">
        <v>388</v>
      </c>
      <c r="C27" s="419" t="s">
        <v>388</v>
      </c>
      <c r="D27" s="419" t="s">
        <v>388</v>
      </c>
      <c r="E27" s="421" t="s">
        <v>388</v>
      </c>
      <c r="F27" s="419" t="s">
        <v>385</v>
      </c>
      <c r="G27" s="419" t="s">
        <v>412</v>
      </c>
      <c r="H27" s="410" t="s">
        <v>449</v>
      </c>
      <c r="I27" s="429" t="s">
        <v>388</v>
      </c>
      <c r="J27" s="421" t="s">
        <v>388</v>
      </c>
      <c r="K27" s="429">
        <f>IF(ISERROR(VLOOKUP(L27,Aktiven_Passiven_2!B:G,3,FALSE)),0,VLOOKUP(L27,Aktiven_Passiven_2!B:G,3,FALSE))</f>
        <v>0</v>
      </c>
      <c r="L27" s="419" t="s">
        <v>387</v>
      </c>
      <c r="M27" s="419" t="s">
        <v>388</v>
      </c>
    </row>
    <row r="28" spans="1:14" x14ac:dyDescent="0.2">
      <c r="A28" s="428" t="s">
        <v>492</v>
      </c>
      <c r="B28" s="419" t="s">
        <v>211</v>
      </c>
      <c r="C28" s="419" t="s">
        <v>400</v>
      </c>
      <c r="D28" s="410" t="s">
        <v>418</v>
      </c>
      <c r="E28" s="421" t="s">
        <v>384</v>
      </c>
      <c r="F28" s="419" t="s">
        <v>385</v>
      </c>
      <c r="G28" s="419" t="s">
        <v>412</v>
      </c>
      <c r="H28" s="410" t="s">
        <v>449</v>
      </c>
      <c r="I28" s="429">
        <f>ROUND(Aktiven!C14,0)</f>
        <v>0</v>
      </c>
      <c r="J28" s="421" t="s">
        <v>384</v>
      </c>
      <c r="K28" s="429">
        <f>ROUND(SUM(Aktiven_Passiven_2!E10:E56),0)</f>
        <v>0</v>
      </c>
      <c r="L28" s="419"/>
      <c r="M28" s="419" t="str">
        <f>IF(I28=K28,"OK","Fehler")</f>
        <v>OK</v>
      </c>
    </row>
    <row r="29" spans="1:14" x14ac:dyDescent="0.2">
      <c r="A29" s="428" t="s">
        <v>493</v>
      </c>
      <c r="B29" s="419" t="s">
        <v>211</v>
      </c>
      <c r="C29" s="419" t="s">
        <v>400</v>
      </c>
      <c r="D29" s="410" t="s">
        <v>418</v>
      </c>
      <c r="E29" s="421" t="s">
        <v>384</v>
      </c>
      <c r="F29" s="419" t="s">
        <v>390</v>
      </c>
      <c r="G29" s="419" t="s">
        <v>413</v>
      </c>
      <c r="H29" s="412" t="s">
        <v>451</v>
      </c>
      <c r="I29" s="429">
        <f>ROUND(Aktiven!C14,0)</f>
        <v>0</v>
      </c>
      <c r="J29" s="421" t="s">
        <v>384</v>
      </c>
      <c r="K29" s="429">
        <f>ROUND(SUM('Forder. ggü. Kunden'!D6:I6),0)</f>
        <v>0</v>
      </c>
      <c r="L29" s="419"/>
      <c r="M29" s="419" t="str">
        <f>IF(I29=K29,"OK","Fehler")</f>
        <v>OK</v>
      </c>
    </row>
    <row r="30" spans="1:14" x14ac:dyDescent="0.2">
      <c r="A30" s="428" t="s">
        <v>494</v>
      </c>
      <c r="B30" s="419" t="s">
        <v>211</v>
      </c>
      <c r="C30" s="419" t="s">
        <v>400</v>
      </c>
      <c r="D30" s="410" t="s">
        <v>419</v>
      </c>
      <c r="E30" s="421" t="s">
        <v>384</v>
      </c>
      <c r="F30" s="419" t="s">
        <v>390</v>
      </c>
      <c r="G30" s="419" t="s">
        <v>413</v>
      </c>
      <c r="H30" s="412" t="s">
        <v>452</v>
      </c>
      <c r="I30" s="429">
        <f>ROUND(Aktiven!E14,0)</f>
        <v>0</v>
      </c>
      <c r="J30" s="421" t="s">
        <v>384</v>
      </c>
      <c r="K30" s="429">
        <f>ROUND(SUM('Forder. ggü. Kunden'!D6:H6),0)</f>
        <v>0</v>
      </c>
      <c r="L30" s="419"/>
      <c r="M30" s="419" t="str">
        <f>IF(I30=K30,"OK","Fehler")</f>
        <v>OK</v>
      </c>
    </row>
    <row r="31" spans="1:14" x14ac:dyDescent="0.2">
      <c r="A31" s="428" t="s">
        <v>495</v>
      </c>
      <c r="B31" s="419" t="s">
        <v>211</v>
      </c>
      <c r="C31" s="419" t="s">
        <v>400</v>
      </c>
      <c r="D31" s="410" t="s">
        <v>419</v>
      </c>
      <c r="E31" s="421" t="s">
        <v>384</v>
      </c>
      <c r="F31" s="419" t="s">
        <v>385</v>
      </c>
      <c r="G31" s="419" t="s">
        <v>412</v>
      </c>
      <c r="H31" s="410" t="s">
        <v>449</v>
      </c>
      <c r="I31" s="429">
        <f>ROUND(Aktiven!E14,0)</f>
        <v>0</v>
      </c>
      <c r="J31" s="421" t="s">
        <v>384</v>
      </c>
      <c r="K31" s="429">
        <f>ROUND(IF(ISERROR(VLOOKUP(L31,Aktiven_Passiven_2!B:G,4,FALSE)),0,VLOOKUP(L31,Aktiven_Passiven_2!B:G,4,FALSE)),0)</f>
        <v>0</v>
      </c>
      <c r="L31" s="419" t="s">
        <v>386</v>
      </c>
      <c r="M31" s="419" t="str">
        <f>IF(I31=K31,"OK","Fehler")</f>
        <v>OK</v>
      </c>
    </row>
    <row r="32" spans="1:14" x14ac:dyDescent="0.2">
      <c r="A32" s="428" t="s">
        <v>532</v>
      </c>
      <c r="B32" s="419" t="s">
        <v>211</v>
      </c>
      <c r="C32" s="419" t="s">
        <v>400</v>
      </c>
      <c r="D32" s="410" t="s">
        <v>420</v>
      </c>
      <c r="E32" s="421" t="s">
        <v>384</v>
      </c>
      <c r="F32" s="419" t="s">
        <v>385</v>
      </c>
      <c r="G32" s="419" t="s">
        <v>412</v>
      </c>
      <c r="H32" s="410" t="s">
        <v>449</v>
      </c>
      <c r="I32" s="429">
        <f>ROUND(Aktiven!D14,0)</f>
        <v>0</v>
      </c>
      <c r="J32" s="421" t="s">
        <v>384</v>
      </c>
      <c r="K32" s="429">
        <f>ROUND(SUM(K33:K34),0)</f>
        <v>0</v>
      </c>
      <c r="L32" s="419"/>
      <c r="M32" s="419" t="str">
        <f>IF(I32=K32,"OK","Fehler")</f>
        <v>OK</v>
      </c>
    </row>
    <row r="33" spans="1:13" x14ac:dyDescent="0.2">
      <c r="A33" s="428" t="s">
        <v>388</v>
      </c>
      <c r="B33" s="419" t="s">
        <v>388</v>
      </c>
      <c r="C33" s="419" t="s">
        <v>388</v>
      </c>
      <c r="D33" s="419" t="s">
        <v>388</v>
      </c>
      <c r="E33" s="421" t="s">
        <v>388</v>
      </c>
      <c r="F33" s="419" t="s">
        <v>385</v>
      </c>
      <c r="G33" s="419" t="s">
        <v>412</v>
      </c>
      <c r="H33" s="410" t="s">
        <v>449</v>
      </c>
      <c r="I33" s="429" t="s">
        <v>388</v>
      </c>
      <c r="J33" s="421" t="s">
        <v>388</v>
      </c>
      <c r="K33" s="429">
        <f>IF(ISERROR(VLOOKUP(L33,Aktiven_Passiven_2!B:G,4,FALSE)),0,VLOOKUP(L33,Aktiven_Passiven_2!B:G,4,FALSE))</f>
        <v>0</v>
      </c>
      <c r="L33" s="419" t="s">
        <v>386</v>
      </c>
      <c r="M33" s="419" t="s">
        <v>388</v>
      </c>
    </row>
    <row r="34" spans="1:13" x14ac:dyDescent="0.2">
      <c r="A34" s="428" t="s">
        <v>388</v>
      </c>
      <c r="B34" s="419" t="s">
        <v>388</v>
      </c>
      <c r="C34" s="419" t="s">
        <v>388</v>
      </c>
      <c r="D34" s="419" t="s">
        <v>388</v>
      </c>
      <c r="E34" s="421" t="s">
        <v>388</v>
      </c>
      <c r="F34" s="419" t="s">
        <v>385</v>
      </c>
      <c r="G34" s="419" t="s">
        <v>412</v>
      </c>
      <c r="H34" s="410" t="s">
        <v>449</v>
      </c>
      <c r="I34" s="429" t="s">
        <v>388</v>
      </c>
      <c r="J34" s="421" t="s">
        <v>388</v>
      </c>
      <c r="K34" s="429">
        <f>IF(ISERROR(VLOOKUP(L34,Aktiven_Passiven_2!B:G,4,FALSE)),0,VLOOKUP(L34,Aktiven_Passiven_2!B:G,4,FALSE))</f>
        <v>0</v>
      </c>
      <c r="L34" s="419" t="s">
        <v>387</v>
      </c>
      <c r="M34" s="419" t="s">
        <v>388</v>
      </c>
    </row>
    <row r="35" spans="1:13" x14ac:dyDescent="0.2">
      <c r="A35" s="428" t="s">
        <v>496</v>
      </c>
      <c r="B35" s="419" t="s">
        <v>211</v>
      </c>
      <c r="C35" s="419" t="s">
        <v>400</v>
      </c>
      <c r="D35" s="410" t="s">
        <v>421</v>
      </c>
      <c r="E35" s="421" t="s">
        <v>384</v>
      </c>
      <c r="F35" s="419" t="s">
        <v>392</v>
      </c>
      <c r="G35" s="419" t="s">
        <v>404</v>
      </c>
      <c r="H35" s="410" t="s">
        <v>450</v>
      </c>
      <c r="I35" s="429">
        <f>ROUND(Aktiven!C15,0)</f>
        <v>0</v>
      </c>
      <c r="J35" s="421" t="s">
        <v>384</v>
      </c>
      <c r="K35" s="429">
        <f>ROUND(SUM(Hypotheken!D11:G11),0)</f>
        <v>0</v>
      </c>
      <c r="L35" s="419"/>
      <c r="M35" s="419" t="str">
        <f t="shared" ref="M35:M40" si="0">IF(I35=K35,"OK","Fehler")</f>
        <v>OK</v>
      </c>
    </row>
    <row r="36" spans="1:13" x14ac:dyDescent="0.2">
      <c r="A36" s="428" t="s">
        <v>497</v>
      </c>
      <c r="B36" s="419" t="s">
        <v>211</v>
      </c>
      <c r="C36" s="419" t="s">
        <v>400</v>
      </c>
      <c r="D36" s="410" t="s">
        <v>422</v>
      </c>
      <c r="E36" s="421" t="s">
        <v>384</v>
      </c>
      <c r="F36" s="419" t="s">
        <v>392</v>
      </c>
      <c r="G36" s="419" t="s">
        <v>405</v>
      </c>
      <c r="H36" s="410" t="s">
        <v>453</v>
      </c>
      <c r="I36" s="429">
        <f>ROUND(Aktiven!D15,0)</f>
        <v>0</v>
      </c>
      <c r="J36" s="421" t="s">
        <v>384</v>
      </c>
      <c r="K36" s="429">
        <f>ROUND(SUM(Hypotheken!D31:H31),0)</f>
        <v>0</v>
      </c>
      <c r="L36" s="419"/>
      <c r="M36" s="419" t="str">
        <f t="shared" si="0"/>
        <v>OK</v>
      </c>
    </row>
    <row r="37" spans="1:13" x14ac:dyDescent="0.2">
      <c r="A37" s="428" t="s">
        <v>498</v>
      </c>
      <c r="B37" s="419" t="s">
        <v>211</v>
      </c>
      <c r="C37" s="419" t="s">
        <v>400</v>
      </c>
      <c r="D37" s="410" t="s">
        <v>423</v>
      </c>
      <c r="E37" s="421" t="s">
        <v>384</v>
      </c>
      <c r="F37" s="419" t="s">
        <v>392</v>
      </c>
      <c r="G37" s="419" t="s">
        <v>406</v>
      </c>
      <c r="H37" s="410" t="s">
        <v>454</v>
      </c>
      <c r="I37" s="429">
        <f>ROUND(Aktiven!E15,0)</f>
        <v>0</v>
      </c>
      <c r="J37" s="421" t="s">
        <v>384</v>
      </c>
      <c r="K37" s="429">
        <f>ROUND(SUM(Hypotheken!D45:H45),0)</f>
        <v>0</v>
      </c>
      <c r="L37" s="419"/>
      <c r="M37" s="419" t="str">
        <f t="shared" si="0"/>
        <v>OK</v>
      </c>
    </row>
    <row r="38" spans="1:13" x14ac:dyDescent="0.2">
      <c r="A38" s="428" t="s">
        <v>499</v>
      </c>
      <c r="B38" s="419" t="s">
        <v>285</v>
      </c>
      <c r="C38" s="419" t="s">
        <v>401</v>
      </c>
      <c r="D38" s="410" t="s">
        <v>611</v>
      </c>
      <c r="E38" s="421" t="s">
        <v>384</v>
      </c>
      <c r="F38" s="419" t="s">
        <v>385</v>
      </c>
      <c r="G38" s="419" t="s">
        <v>412</v>
      </c>
      <c r="H38" s="410" t="s">
        <v>449</v>
      </c>
      <c r="I38" s="429">
        <f>ROUND(Passiven!C36,0)</f>
        <v>0</v>
      </c>
      <c r="J38" s="421" t="s">
        <v>384</v>
      </c>
      <c r="K38" s="429">
        <f>ROUND(SUM(Aktiven_Passiven_2!F10:F56),0)</f>
        <v>0</v>
      </c>
      <c r="L38" s="419"/>
      <c r="M38" s="419" t="str">
        <f t="shared" si="0"/>
        <v>OK</v>
      </c>
    </row>
    <row r="39" spans="1:13" x14ac:dyDescent="0.2">
      <c r="A39" s="428" t="s">
        <v>500</v>
      </c>
      <c r="B39" s="419" t="s">
        <v>285</v>
      </c>
      <c r="C39" s="419" t="s">
        <v>401</v>
      </c>
      <c r="D39" s="410" t="s">
        <v>652</v>
      </c>
      <c r="E39" s="421" t="s">
        <v>384</v>
      </c>
      <c r="F39" s="419" t="s">
        <v>385</v>
      </c>
      <c r="G39" s="419" t="s">
        <v>412</v>
      </c>
      <c r="H39" s="410" t="s">
        <v>449</v>
      </c>
      <c r="I39" s="429">
        <f>ROUND(Passiven!E36,0)</f>
        <v>0</v>
      </c>
      <c r="J39" s="421" t="s">
        <v>384</v>
      </c>
      <c r="K39" s="429">
        <f>ROUND(IF(ISERROR(VLOOKUP(L39,Aktiven_Passiven_2!B:G,5,FALSE)),0,VLOOKUP(L39,Aktiven_Passiven_2!B:G,5,FALSE)),0)</f>
        <v>0</v>
      </c>
      <c r="L39" s="419" t="s">
        <v>386</v>
      </c>
      <c r="M39" s="419" t="str">
        <f t="shared" si="0"/>
        <v>OK</v>
      </c>
    </row>
    <row r="40" spans="1:13" x14ac:dyDescent="0.2">
      <c r="A40" s="428" t="s">
        <v>501</v>
      </c>
      <c r="B40" s="419" t="s">
        <v>285</v>
      </c>
      <c r="C40" s="419" t="s">
        <v>401</v>
      </c>
      <c r="D40" s="410" t="s">
        <v>565</v>
      </c>
      <c r="E40" s="421" t="s">
        <v>384</v>
      </c>
      <c r="F40" s="419" t="s">
        <v>385</v>
      </c>
      <c r="G40" s="419" t="s">
        <v>412</v>
      </c>
      <c r="H40" s="410" t="s">
        <v>449</v>
      </c>
      <c r="I40" s="429">
        <f>ROUND(Passiven!D36,0)</f>
        <v>0</v>
      </c>
      <c r="J40" s="421" t="s">
        <v>384</v>
      </c>
      <c r="K40" s="429">
        <f>ROUND(SUM(K41:K42),0)</f>
        <v>0</v>
      </c>
      <c r="L40" s="419"/>
      <c r="M40" s="419" t="str">
        <f t="shared" si="0"/>
        <v>OK</v>
      </c>
    </row>
    <row r="41" spans="1:13" x14ac:dyDescent="0.2">
      <c r="A41" s="428" t="s">
        <v>388</v>
      </c>
      <c r="B41" s="419" t="s">
        <v>388</v>
      </c>
      <c r="C41" s="419" t="s">
        <v>388</v>
      </c>
      <c r="D41" s="419" t="s">
        <v>388</v>
      </c>
      <c r="E41" s="421" t="s">
        <v>388</v>
      </c>
      <c r="F41" s="419" t="s">
        <v>385</v>
      </c>
      <c r="G41" s="419" t="s">
        <v>412</v>
      </c>
      <c r="H41" s="410" t="s">
        <v>449</v>
      </c>
      <c r="I41" s="429" t="s">
        <v>388</v>
      </c>
      <c r="J41" s="421" t="s">
        <v>388</v>
      </c>
      <c r="K41" s="429">
        <f>IF(ISERROR(VLOOKUP(L41,Aktiven_Passiven_2!B:G,5,FALSE)),0,VLOOKUP(L41,Aktiven_Passiven_2!B:G,5,FALSE))</f>
        <v>0</v>
      </c>
      <c r="L41" s="419" t="s">
        <v>386</v>
      </c>
      <c r="M41" s="419" t="s">
        <v>388</v>
      </c>
    </row>
    <row r="42" spans="1:13" x14ac:dyDescent="0.2">
      <c r="A42" s="428" t="s">
        <v>388</v>
      </c>
      <c r="B42" s="419" t="s">
        <v>388</v>
      </c>
      <c r="C42" s="419" t="s">
        <v>388</v>
      </c>
      <c r="D42" s="419" t="s">
        <v>388</v>
      </c>
      <c r="E42" s="421" t="s">
        <v>388</v>
      </c>
      <c r="F42" s="419" t="s">
        <v>385</v>
      </c>
      <c r="G42" s="419" t="s">
        <v>412</v>
      </c>
      <c r="H42" s="410" t="s">
        <v>449</v>
      </c>
      <c r="I42" s="429" t="s">
        <v>388</v>
      </c>
      <c r="J42" s="421" t="s">
        <v>388</v>
      </c>
      <c r="K42" s="429">
        <f>IF(ISERROR(VLOOKUP(L42,Aktiven_Passiven_2!B:G,5,FALSE)),0,VLOOKUP(L42,Aktiven_Passiven_2!B:G,5,FALSE))</f>
        <v>0</v>
      </c>
      <c r="L42" s="419" t="s">
        <v>387</v>
      </c>
      <c r="M42" s="419" t="s">
        <v>388</v>
      </c>
    </row>
    <row r="43" spans="1:13" x14ac:dyDescent="0.2">
      <c r="A43" s="428" t="s">
        <v>502</v>
      </c>
      <c r="B43" s="419" t="s">
        <v>285</v>
      </c>
      <c r="C43" s="419" t="s">
        <v>401</v>
      </c>
      <c r="D43" s="410" t="s">
        <v>415</v>
      </c>
      <c r="E43" s="421" t="s">
        <v>384</v>
      </c>
      <c r="F43" s="419" t="s">
        <v>391</v>
      </c>
      <c r="G43" s="419" t="s">
        <v>402</v>
      </c>
      <c r="H43" s="410" t="s">
        <v>430</v>
      </c>
      <c r="I43" s="429">
        <f>ROUND(Passiven!C35,0)</f>
        <v>0</v>
      </c>
      <c r="J43" s="421" t="s">
        <v>384</v>
      </c>
      <c r="K43" s="429">
        <f>ROUND(Erfolgsrechnung!C53,0)</f>
        <v>0</v>
      </c>
      <c r="L43" s="419"/>
      <c r="M43" s="419" t="str">
        <f t="shared" ref="M43:M57" si="1">IF(I43=K43,"OK","Fehler")</f>
        <v>OK</v>
      </c>
    </row>
    <row r="44" spans="1:13" x14ac:dyDescent="0.2">
      <c r="A44" s="428" t="s">
        <v>503</v>
      </c>
      <c r="B44" s="419" t="s">
        <v>285</v>
      </c>
      <c r="C44" s="419" t="s">
        <v>401</v>
      </c>
      <c r="D44" s="410" t="s">
        <v>425</v>
      </c>
      <c r="E44" s="421" t="s">
        <v>384</v>
      </c>
      <c r="F44" s="419" t="s">
        <v>385</v>
      </c>
      <c r="G44" s="419" t="s">
        <v>412</v>
      </c>
      <c r="H44" s="410" t="s">
        <v>449</v>
      </c>
      <c r="I44" s="429">
        <f>ROUND(Passiven!C10,0)</f>
        <v>0</v>
      </c>
      <c r="J44" s="421" t="s">
        <v>384</v>
      </c>
      <c r="K44" s="429">
        <f>ROUND(SUM(Aktiven_Passiven_2!G10:G56),0)</f>
        <v>0</v>
      </c>
      <c r="L44" s="419"/>
      <c r="M44" s="419" t="str">
        <f t="shared" si="1"/>
        <v>OK</v>
      </c>
    </row>
    <row r="45" spans="1:13" x14ac:dyDescent="0.2">
      <c r="A45" s="428" t="s">
        <v>504</v>
      </c>
      <c r="B45" s="419" t="s">
        <v>285</v>
      </c>
      <c r="C45" s="419" t="s">
        <v>401</v>
      </c>
      <c r="D45" s="410" t="s">
        <v>425</v>
      </c>
      <c r="E45" s="421" t="s">
        <v>384</v>
      </c>
      <c r="F45" s="419" t="s">
        <v>393</v>
      </c>
      <c r="G45" s="419" t="s">
        <v>409</v>
      </c>
      <c r="H45" s="412" t="s">
        <v>455</v>
      </c>
      <c r="I45" s="429">
        <f>ROUND(Passiven!C10,0)</f>
        <v>0</v>
      </c>
      <c r="J45" s="421" t="s">
        <v>384</v>
      </c>
      <c r="K45" s="429">
        <f>ROUND(SUM('Verbindl. ggü. Kunden'!D8:I8),0)</f>
        <v>0</v>
      </c>
      <c r="L45" s="419"/>
      <c r="M45" s="419" t="str">
        <f t="shared" si="1"/>
        <v>OK</v>
      </c>
    </row>
    <row r="46" spans="1:13" x14ac:dyDescent="0.2">
      <c r="A46" s="428" t="s">
        <v>505</v>
      </c>
      <c r="B46" s="419" t="s">
        <v>285</v>
      </c>
      <c r="C46" s="419" t="s">
        <v>401</v>
      </c>
      <c r="D46" s="410" t="s">
        <v>426</v>
      </c>
      <c r="E46" s="421" t="s">
        <v>384</v>
      </c>
      <c r="F46" s="419" t="s">
        <v>393</v>
      </c>
      <c r="G46" s="419" t="s">
        <v>409</v>
      </c>
      <c r="H46" s="412" t="s">
        <v>456</v>
      </c>
      <c r="I46" s="429">
        <f>ROUND(Passiven!E10,0)</f>
        <v>0</v>
      </c>
      <c r="J46" s="421" t="s">
        <v>384</v>
      </c>
      <c r="K46" s="429">
        <f>ROUND(SUM('Verbindl. ggü. Kunden'!D8:H8),0)</f>
        <v>0</v>
      </c>
      <c r="L46" s="419"/>
      <c r="M46" s="419" t="str">
        <f t="shared" si="1"/>
        <v>OK</v>
      </c>
    </row>
    <row r="47" spans="1:13" x14ac:dyDescent="0.2">
      <c r="A47" s="428" t="s">
        <v>553</v>
      </c>
      <c r="B47" s="419" t="s">
        <v>285</v>
      </c>
      <c r="C47" s="419" t="s">
        <v>401</v>
      </c>
      <c r="D47" s="410" t="s">
        <v>425</v>
      </c>
      <c r="E47" s="421" t="s">
        <v>384</v>
      </c>
      <c r="F47" s="419" t="s">
        <v>393</v>
      </c>
      <c r="G47" s="419" t="s">
        <v>409</v>
      </c>
      <c r="H47" s="412" t="s">
        <v>449</v>
      </c>
      <c r="I47" s="429">
        <f>ROUND(Passiven!C10,0)</f>
        <v>0</v>
      </c>
      <c r="J47" s="421" t="s">
        <v>384</v>
      </c>
      <c r="K47" s="429">
        <f>ROUND(SUM(K48:K50),0)</f>
        <v>0</v>
      </c>
      <c r="L47" s="419"/>
      <c r="M47" s="419" t="str">
        <f t="shared" si="1"/>
        <v>OK</v>
      </c>
    </row>
    <row r="48" spans="1:13" x14ac:dyDescent="0.2">
      <c r="A48" s="428" t="s">
        <v>388</v>
      </c>
      <c r="B48" s="419" t="s">
        <v>388</v>
      </c>
      <c r="C48" s="419" t="s">
        <v>388</v>
      </c>
      <c r="D48" s="419" t="s">
        <v>388</v>
      </c>
      <c r="E48" s="421" t="s">
        <v>388</v>
      </c>
      <c r="F48" s="419" t="s">
        <v>393</v>
      </c>
      <c r="G48" s="419" t="s">
        <v>409</v>
      </c>
      <c r="H48" s="412" t="s">
        <v>428</v>
      </c>
      <c r="I48" s="429" t="s">
        <v>388</v>
      </c>
      <c r="J48" s="421" t="s">
        <v>388</v>
      </c>
      <c r="K48" s="429">
        <f>'Verbindl. ggü. Kunden'!C11</f>
        <v>0</v>
      </c>
      <c r="L48" s="419"/>
      <c r="M48" s="419" t="s">
        <v>388</v>
      </c>
    </row>
    <row r="49" spans="1:13" x14ac:dyDescent="0.2">
      <c r="A49" s="428" t="s">
        <v>388</v>
      </c>
      <c r="B49" s="419" t="s">
        <v>388</v>
      </c>
      <c r="C49" s="419" t="s">
        <v>388</v>
      </c>
      <c r="D49" s="419" t="s">
        <v>388</v>
      </c>
      <c r="E49" s="421" t="s">
        <v>388</v>
      </c>
      <c r="F49" s="419" t="s">
        <v>393</v>
      </c>
      <c r="G49" s="419" t="s">
        <v>409</v>
      </c>
      <c r="H49" s="412" t="s">
        <v>418</v>
      </c>
      <c r="I49" s="429" t="s">
        <v>388</v>
      </c>
      <c r="J49" s="421" t="s">
        <v>388</v>
      </c>
      <c r="K49" s="429">
        <f>'Verbindl. ggü. Kunden'!C14</f>
        <v>0</v>
      </c>
      <c r="L49" s="419"/>
      <c r="M49" s="419" t="s">
        <v>388</v>
      </c>
    </row>
    <row r="50" spans="1:13" x14ac:dyDescent="0.2">
      <c r="A50" s="428" t="s">
        <v>388</v>
      </c>
      <c r="B50" s="419" t="s">
        <v>388</v>
      </c>
      <c r="C50" s="419" t="s">
        <v>388</v>
      </c>
      <c r="D50" s="419" t="s">
        <v>388</v>
      </c>
      <c r="E50" s="421" t="s">
        <v>388</v>
      </c>
      <c r="F50" s="419" t="s">
        <v>393</v>
      </c>
      <c r="G50" s="419" t="s">
        <v>409</v>
      </c>
      <c r="H50" s="412" t="s">
        <v>487</v>
      </c>
      <c r="I50" s="429" t="s">
        <v>388</v>
      </c>
      <c r="J50" s="421" t="s">
        <v>388</v>
      </c>
      <c r="K50" s="429">
        <f>'Verbindl. ggü. Kunden'!C17</f>
        <v>0</v>
      </c>
      <c r="L50" s="419"/>
      <c r="M50" s="419" t="s">
        <v>388</v>
      </c>
    </row>
    <row r="51" spans="1:13" x14ac:dyDescent="0.2">
      <c r="A51" s="428" t="s">
        <v>506</v>
      </c>
      <c r="B51" s="419" t="s">
        <v>285</v>
      </c>
      <c r="C51" s="419" t="s">
        <v>401</v>
      </c>
      <c r="D51" s="410" t="s">
        <v>425</v>
      </c>
      <c r="E51" s="421" t="s">
        <v>384</v>
      </c>
      <c r="F51" s="419" t="s">
        <v>393</v>
      </c>
      <c r="G51" s="419" t="s">
        <v>410</v>
      </c>
      <c r="H51" s="412" t="s">
        <v>457</v>
      </c>
      <c r="I51" s="429">
        <f>ROUND(Passiven!C10,0)</f>
        <v>0</v>
      </c>
      <c r="J51" s="421" t="s">
        <v>384</v>
      </c>
      <c r="K51" s="429">
        <f>ROUND(SUM('Verbindl. ggü. Kunden'!D32:H32),0)</f>
        <v>0</v>
      </c>
      <c r="L51" s="419"/>
      <c r="M51" s="419" t="str">
        <f t="shared" si="1"/>
        <v>OK</v>
      </c>
    </row>
    <row r="52" spans="1:13" x14ac:dyDescent="0.2">
      <c r="A52" s="428" t="s">
        <v>554</v>
      </c>
      <c r="B52" s="419" t="s">
        <v>285</v>
      </c>
      <c r="C52" s="419" t="s">
        <v>401</v>
      </c>
      <c r="D52" s="410" t="s">
        <v>425</v>
      </c>
      <c r="E52" s="421" t="s">
        <v>384</v>
      </c>
      <c r="F52" s="419" t="s">
        <v>393</v>
      </c>
      <c r="G52" s="419" t="s">
        <v>410</v>
      </c>
      <c r="H52" s="412" t="s">
        <v>484</v>
      </c>
      <c r="I52" s="429">
        <f>ROUND(Passiven!C10,0)</f>
        <v>0</v>
      </c>
      <c r="J52" s="421" t="s">
        <v>384</v>
      </c>
      <c r="K52" s="429">
        <f>ROUND(SUM(K53:K55),0)</f>
        <v>0</v>
      </c>
      <c r="L52" s="419"/>
      <c r="M52" s="419" t="str">
        <f>IF(I52=K52,"OK","Fehler")</f>
        <v>OK</v>
      </c>
    </row>
    <row r="53" spans="1:13" x14ac:dyDescent="0.2">
      <c r="A53" s="428" t="s">
        <v>388</v>
      </c>
      <c r="B53" s="419" t="s">
        <v>388</v>
      </c>
      <c r="C53" s="419" t="s">
        <v>388</v>
      </c>
      <c r="D53" s="419" t="s">
        <v>388</v>
      </c>
      <c r="E53" s="421" t="s">
        <v>388</v>
      </c>
      <c r="F53" s="419" t="s">
        <v>393</v>
      </c>
      <c r="G53" s="419" t="s">
        <v>410</v>
      </c>
      <c r="H53" s="412" t="s">
        <v>415</v>
      </c>
      <c r="I53" s="429" t="s">
        <v>388</v>
      </c>
      <c r="J53" s="421" t="s">
        <v>388</v>
      </c>
      <c r="K53" s="429">
        <f>'Verbindl. ggü. Kunden'!C35</f>
        <v>0</v>
      </c>
      <c r="L53" s="419"/>
      <c r="M53" s="419" t="s">
        <v>388</v>
      </c>
    </row>
    <row r="54" spans="1:13" x14ac:dyDescent="0.2">
      <c r="A54" s="428" t="s">
        <v>388</v>
      </c>
      <c r="B54" s="419" t="s">
        <v>388</v>
      </c>
      <c r="C54" s="419" t="s">
        <v>388</v>
      </c>
      <c r="D54" s="419" t="s">
        <v>388</v>
      </c>
      <c r="E54" s="421" t="s">
        <v>388</v>
      </c>
      <c r="F54" s="419" t="s">
        <v>393</v>
      </c>
      <c r="G54" s="419" t="s">
        <v>410</v>
      </c>
      <c r="H54" s="412" t="s">
        <v>555</v>
      </c>
      <c r="I54" s="429" t="s">
        <v>388</v>
      </c>
      <c r="J54" s="421" t="s">
        <v>388</v>
      </c>
      <c r="K54" s="429">
        <f>'Verbindl. ggü. Kunden'!C38</f>
        <v>0</v>
      </c>
      <c r="L54" s="419"/>
      <c r="M54" s="419" t="s">
        <v>388</v>
      </c>
    </row>
    <row r="55" spans="1:13" x14ac:dyDescent="0.2">
      <c r="A55" s="428" t="s">
        <v>388</v>
      </c>
      <c r="B55" s="419" t="s">
        <v>388</v>
      </c>
      <c r="C55" s="419" t="s">
        <v>388</v>
      </c>
      <c r="D55" s="419" t="s">
        <v>388</v>
      </c>
      <c r="E55" s="421" t="s">
        <v>388</v>
      </c>
      <c r="F55" s="419" t="s">
        <v>393</v>
      </c>
      <c r="G55" s="419" t="s">
        <v>410</v>
      </c>
      <c r="H55" s="412" t="s">
        <v>556</v>
      </c>
      <c r="I55" s="429" t="s">
        <v>388</v>
      </c>
      <c r="J55" s="421" t="s">
        <v>388</v>
      </c>
      <c r="K55" s="429">
        <f>'Verbindl. ggü. Kunden'!C41</f>
        <v>0</v>
      </c>
      <c r="L55" s="419"/>
      <c r="M55" s="419" t="s">
        <v>388</v>
      </c>
    </row>
    <row r="56" spans="1:13" x14ac:dyDescent="0.2">
      <c r="A56" s="428" t="s">
        <v>507</v>
      </c>
      <c r="B56" s="419" t="s">
        <v>285</v>
      </c>
      <c r="C56" s="419" t="s">
        <v>401</v>
      </c>
      <c r="D56" s="410" t="s">
        <v>426</v>
      </c>
      <c r="E56" s="421" t="s">
        <v>384</v>
      </c>
      <c r="F56" s="419" t="s">
        <v>385</v>
      </c>
      <c r="G56" s="419" t="s">
        <v>412</v>
      </c>
      <c r="H56" s="410" t="s">
        <v>449</v>
      </c>
      <c r="I56" s="429">
        <f>ROUND(Passiven!E10,0)</f>
        <v>0</v>
      </c>
      <c r="J56" s="421" t="s">
        <v>384</v>
      </c>
      <c r="K56" s="429">
        <f>ROUND(IF(ISERROR(VLOOKUP(L56,Aktiven_Passiven_2!B:G,6,FALSE)),0,VLOOKUP(L56,Aktiven_Passiven_2!B:G,6,FALSE)),0)</f>
        <v>0</v>
      </c>
      <c r="L56" s="419" t="s">
        <v>386</v>
      </c>
      <c r="M56" s="419" t="str">
        <f t="shared" si="1"/>
        <v>OK</v>
      </c>
    </row>
    <row r="57" spans="1:13" x14ac:dyDescent="0.2">
      <c r="A57" s="428" t="s">
        <v>534</v>
      </c>
      <c r="B57" s="419" t="s">
        <v>285</v>
      </c>
      <c r="C57" s="419" t="s">
        <v>401</v>
      </c>
      <c r="D57" s="410" t="s">
        <v>427</v>
      </c>
      <c r="E57" s="421" t="s">
        <v>384</v>
      </c>
      <c r="F57" s="419" t="s">
        <v>385</v>
      </c>
      <c r="G57" s="419" t="s">
        <v>412</v>
      </c>
      <c r="H57" s="410" t="s">
        <v>449</v>
      </c>
      <c r="I57" s="429">
        <f>ROUND(Passiven!D10,0)</f>
        <v>0</v>
      </c>
      <c r="J57" s="421" t="s">
        <v>384</v>
      </c>
      <c r="K57" s="429">
        <f>ROUND(SUM(K58:K59),0)</f>
        <v>0</v>
      </c>
      <c r="L57" s="419"/>
      <c r="M57" s="419" t="str">
        <f t="shared" si="1"/>
        <v>OK</v>
      </c>
    </row>
    <row r="58" spans="1:13" x14ac:dyDescent="0.2">
      <c r="A58" s="428" t="s">
        <v>388</v>
      </c>
      <c r="B58" s="419" t="s">
        <v>388</v>
      </c>
      <c r="C58" s="419" t="s">
        <v>388</v>
      </c>
      <c r="D58" s="419" t="s">
        <v>388</v>
      </c>
      <c r="E58" s="421" t="s">
        <v>388</v>
      </c>
      <c r="F58" s="419" t="s">
        <v>385</v>
      </c>
      <c r="G58" s="419" t="s">
        <v>412</v>
      </c>
      <c r="H58" s="410" t="s">
        <v>449</v>
      </c>
      <c r="I58" s="429" t="s">
        <v>388</v>
      </c>
      <c r="J58" s="421" t="s">
        <v>388</v>
      </c>
      <c r="K58" s="429">
        <f>IF(ISERROR(VLOOKUP(L58,Aktiven_Passiven_2!B:G,6,FALSE)),0,VLOOKUP(L58,Aktiven_Passiven_2!B:G,6,FALSE))</f>
        <v>0</v>
      </c>
      <c r="L58" s="419" t="s">
        <v>386</v>
      </c>
      <c r="M58" s="419" t="s">
        <v>388</v>
      </c>
    </row>
    <row r="59" spans="1:13" x14ac:dyDescent="0.2">
      <c r="A59" s="428" t="s">
        <v>388</v>
      </c>
      <c r="B59" s="419" t="s">
        <v>388</v>
      </c>
      <c r="C59" s="419" t="s">
        <v>388</v>
      </c>
      <c r="D59" s="419" t="s">
        <v>388</v>
      </c>
      <c r="E59" s="421" t="s">
        <v>388</v>
      </c>
      <c r="F59" s="419" t="s">
        <v>385</v>
      </c>
      <c r="G59" s="419" t="s">
        <v>412</v>
      </c>
      <c r="H59" s="410" t="s">
        <v>449</v>
      </c>
      <c r="I59" s="429" t="s">
        <v>388</v>
      </c>
      <c r="J59" s="421" t="s">
        <v>388</v>
      </c>
      <c r="K59" s="429">
        <f>IF(ISERROR(VLOOKUP(L59,Aktiven_Passiven_2!B:G,6,FALSE)),0,VLOOKUP(L59,Aktiven_Passiven_2!B:G,6,FALSE))</f>
        <v>0</v>
      </c>
      <c r="L59" s="419" t="s">
        <v>387</v>
      </c>
      <c r="M59" s="419" t="s">
        <v>388</v>
      </c>
    </row>
    <row r="60" spans="1:13" x14ac:dyDescent="0.2">
      <c r="A60" s="428" t="s">
        <v>508</v>
      </c>
      <c r="B60" s="419" t="s">
        <v>285</v>
      </c>
      <c r="C60" s="419" t="s">
        <v>401</v>
      </c>
      <c r="D60" s="410" t="s">
        <v>426</v>
      </c>
      <c r="E60" s="421" t="s">
        <v>384</v>
      </c>
      <c r="F60" s="419" t="s">
        <v>394</v>
      </c>
      <c r="G60" s="419" t="s">
        <v>411</v>
      </c>
      <c r="H60" s="412" t="s">
        <v>458</v>
      </c>
      <c r="I60" s="429">
        <f>ROUND(Passiven!E10,0)</f>
        <v>0</v>
      </c>
      <c r="J60" s="421" t="s">
        <v>384</v>
      </c>
      <c r="K60" s="429">
        <f>ROUND(SUM('Verbindl. ggü. Kunden_2'!D9:H9),0)</f>
        <v>0</v>
      </c>
      <c r="L60" s="419"/>
      <c r="M60" s="419" t="str">
        <f t="shared" ref="M60:M92" si="2">IF(I60=K60,"OK","Fehler")</f>
        <v>OK</v>
      </c>
    </row>
    <row r="61" spans="1:13" x14ac:dyDescent="0.2">
      <c r="A61" s="428" t="s">
        <v>557</v>
      </c>
      <c r="B61" s="419" t="s">
        <v>285</v>
      </c>
      <c r="C61" s="419" t="s">
        <v>401</v>
      </c>
      <c r="D61" s="410" t="s">
        <v>426</v>
      </c>
      <c r="E61" s="421" t="s">
        <v>384</v>
      </c>
      <c r="F61" s="419" t="s">
        <v>394</v>
      </c>
      <c r="G61" s="419" t="s">
        <v>411</v>
      </c>
      <c r="H61" s="412" t="s">
        <v>449</v>
      </c>
      <c r="I61" s="429">
        <f>ROUND(Passiven!E10,0)</f>
        <v>0</v>
      </c>
      <c r="J61" s="421" t="s">
        <v>384</v>
      </c>
      <c r="K61" s="429">
        <f>ROUND(SUM(K62:K64),0)</f>
        <v>0</v>
      </c>
      <c r="L61" s="419"/>
      <c r="M61" s="419" t="str">
        <f t="shared" si="2"/>
        <v>OK</v>
      </c>
    </row>
    <row r="62" spans="1:13" x14ac:dyDescent="0.2">
      <c r="A62" s="428" t="s">
        <v>388</v>
      </c>
      <c r="B62" s="419" t="s">
        <v>388</v>
      </c>
      <c r="C62" s="419" t="s">
        <v>388</v>
      </c>
      <c r="D62" s="419" t="s">
        <v>388</v>
      </c>
      <c r="E62" s="421" t="s">
        <v>388</v>
      </c>
      <c r="F62" s="419" t="s">
        <v>394</v>
      </c>
      <c r="G62" s="419" t="s">
        <v>411</v>
      </c>
      <c r="H62" s="412" t="s">
        <v>432</v>
      </c>
      <c r="I62" s="429" t="s">
        <v>388</v>
      </c>
      <c r="J62" s="421" t="s">
        <v>388</v>
      </c>
      <c r="K62" s="429">
        <f>'Verbindl. ggü. Kunden_2'!C12</f>
        <v>0</v>
      </c>
      <c r="L62" s="419"/>
      <c r="M62" s="419" t="s">
        <v>388</v>
      </c>
    </row>
    <row r="63" spans="1:13" x14ac:dyDescent="0.2">
      <c r="A63" s="428" t="s">
        <v>388</v>
      </c>
      <c r="B63" s="419" t="s">
        <v>388</v>
      </c>
      <c r="C63" s="419" t="s">
        <v>388</v>
      </c>
      <c r="D63" s="419" t="s">
        <v>388</v>
      </c>
      <c r="E63" s="421" t="s">
        <v>388</v>
      </c>
      <c r="F63" s="419" t="s">
        <v>394</v>
      </c>
      <c r="G63" s="419" t="s">
        <v>411</v>
      </c>
      <c r="H63" s="412" t="s">
        <v>421</v>
      </c>
      <c r="I63" s="429" t="s">
        <v>388</v>
      </c>
      <c r="J63" s="421" t="s">
        <v>388</v>
      </c>
      <c r="K63" s="429">
        <f>'Verbindl. ggü. Kunden_2'!C15</f>
        <v>0</v>
      </c>
      <c r="L63" s="419"/>
      <c r="M63" s="419" t="s">
        <v>388</v>
      </c>
    </row>
    <row r="64" spans="1:13" x14ac:dyDescent="0.2">
      <c r="A64" s="428" t="s">
        <v>388</v>
      </c>
      <c r="B64" s="419" t="s">
        <v>388</v>
      </c>
      <c r="C64" s="419" t="s">
        <v>388</v>
      </c>
      <c r="D64" s="419" t="s">
        <v>388</v>
      </c>
      <c r="E64" s="421" t="s">
        <v>388</v>
      </c>
      <c r="F64" s="419" t="s">
        <v>394</v>
      </c>
      <c r="G64" s="419" t="s">
        <v>411</v>
      </c>
      <c r="H64" s="412" t="s">
        <v>558</v>
      </c>
      <c r="I64" s="429" t="s">
        <v>388</v>
      </c>
      <c r="J64" s="421" t="s">
        <v>388</v>
      </c>
      <c r="K64" s="429">
        <f>'Verbindl. ggü. Kunden_2'!C18</f>
        <v>0</v>
      </c>
      <c r="L64" s="419"/>
      <c r="M64" s="419" t="s">
        <v>388</v>
      </c>
    </row>
    <row r="65" spans="1:13" x14ac:dyDescent="0.2">
      <c r="A65" s="428" t="s">
        <v>509</v>
      </c>
      <c r="B65" s="419" t="s">
        <v>285</v>
      </c>
      <c r="C65" s="419" t="s">
        <v>401</v>
      </c>
      <c r="D65" s="410" t="s">
        <v>425</v>
      </c>
      <c r="E65" s="421" t="s">
        <v>384</v>
      </c>
      <c r="F65" s="419" t="s">
        <v>395</v>
      </c>
      <c r="G65" s="419" t="s">
        <v>414</v>
      </c>
      <c r="H65" s="410" t="s">
        <v>459</v>
      </c>
      <c r="I65" s="429">
        <f>ROUND(Passiven!C10,0)</f>
        <v>0</v>
      </c>
      <c r="J65" s="421" t="s">
        <v>384</v>
      </c>
      <c r="K65" s="430">
        <f>ROUND(Indikatoren!D14+Indikatoren!D15,0)</f>
        <v>0</v>
      </c>
      <c r="L65" s="419"/>
      <c r="M65" s="419" t="str">
        <f t="shared" si="2"/>
        <v>OK</v>
      </c>
    </row>
    <row r="66" spans="1:13" x14ac:dyDescent="0.2">
      <c r="A66" s="428" t="s">
        <v>510</v>
      </c>
      <c r="B66" s="419" t="s">
        <v>285</v>
      </c>
      <c r="C66" s="419" t="s">
        <v>401</v>
      </c>
      <c r="D66" s="410" t="s">
        <v>428</v>
      </c>
      <c r="E66" s="421" t="s">
        <v>384</v>
      </c>
      <c r="F66" s="419" t="s">
        <v>393</v>
      </c>
      <c r="G66" s="419" t="s">
        <v>409</v>
      </c>
      <c r="H66" s="412" t="s">
        <v>460</v>
      </c>
      <c r="I66" s="429">
        <f>ROUND(Passiven!C11,0)</f>
        <v>0</v>
      </c>
      <c r="J66" s="421" t="s">
        <v>384</v>
      </c>
      <c r="K66" s="429">
        <f>ROUND(SUM('Verbindl. ggü. Kunden'!D11:I11),0)</f>
        <v>0</v>
      </c>
      <c r="L66" s="419"/>
      <c r="M66" s="419" t="str">
        <f t="shared" si="2"/>
        <v>OK</v>
      </c>
    </row>
    <row r="67" spans="1:13" x14ac:dyDescent="0.2">
      <c r="A67" s="428" t="s">
        <v>511</v>
      </c>
      <c r="B67" s="419" t="s">
        <v>285</v>
      </c>
      <c r="C67" s="419" t="s">
        <v>401</v>
      </c>
      <c r="D67" s="410" t="s">
        <v>428</v>
      </c>
      <c r="E67" s="421" t="s">
        <v>384</v>
      </c>
      <c r="F67" s="419" t="s">
        <v>393</v>
      </c>
      <c r="G67" s="419" t="s">
        <v>410</v>
      </c>
      <c r="H67" s="412" t="s">
        <v>461</v>
      </c>
      <c r="I67" s="429">
        <f>ROUND(Passiven!C11,0)</f>
        <v>0</v>
      </c>
      <c r="J67" s="421" t="s">
        <v>384</v>
      </c>
      <c r="K67" s="429">
        <f>ROUND(SUM('Verbindl. ggü. Kunden'!D35:H35),0)</f>
        <v>0</v>
      </c>
      <c r="L67" s="419"/>
      <c r="M67" s="419" t="str">
        <f t="shared" si="2"/>
        <v>OK</v>
      </c>
    </row>
    <row r="68" spans="1:13" x14ac:dyDescent="0.2">
      <c r="A68" s="428" t="s">
        <v>512</v>
      </c>
      <c r="B68" s="419" t="s">
        <v>285</v>
      </c>
      <c r="C68" s="419" t="s">
        <v>401</v>
      </c>
      <c r="D68" s="410" t="s">
        <v>429</v>
      </c>
      <c r="E68" s="421" t="s">
        <v>384</v>
      </c>
      <c r="F68" s="419" t="s">
        <v>394</v>
      </c>
      <c r="G68" s="419" t="s">
        <v>411</v>
      </c>
      <c r="H68" s="412" t="s">
        <v>462</v>
      </c>
      <c r="I68" s="429">
        <f>ROUND(Passiven!E11,0)</f>
        <v>0</v>
      </c>
      <c r="J68" s="421" t="s">
        <v>384</v>
      </c>
      <c r="K68" s="429">
        <f>ROUND(SUM('Verbindl. ggü. Kunden_2'!D12:H12),0)</f>
        <v>0</v>
      </c>
      <c r="L68" s="419"/>
      <c r="M68" s="419" t="str">
        <f t="shared" si="2"/>
        <v>OK</v>
      </c>
    </row>
    <row r="69" spans="1:13" x14ac:dyDescent="0.2">
      <c r="A69" s="428" t="s">
        <v>513</v>
      </c>
      <c r="B69" s="419" t="s">
        <v>285</v>
      </c>
      <c r="C69" s="419" t="s">
        <v>401</v>
      </c>
      <c r="D69" s="410" t="s">
        <v>429</v>
      </c>
      <c r="E69" s="421" t="s">
        <v>384</v>
      </c>
      <c r="F69" s="419" t="s">
        <v>393</v>
      </c>
      <c r="G69" s="419" t="s">
        <v>409</v>
      </c>
      <c r="H69" s="412" t="s">
        <v>552</v>
      </c>
      <c r="I69" s="429">
        <f>ROUND(Passiven!E11,0)</f>
        <v>0</v>
      </c>
      <c r="J69" s="421" t="s">
        <v>384</v>
      </c>
      <c r="K69" s="429">
        <f>ROUND(SUM('Verbindl. ggü. Kunden'!D11:H11),0)</f>
        <v>0</v>
      </c>
      <c r="L69" s="419"/>
      <c r="M69" s="419" t="str">
        <f t="shared" si="2"/>
        <v>OK</v>
      </c>
    </row>
    <row r="70" spans="1:13" x14ac:dyDescent="0.2">
      <c r="A70" s="428" t="s">
        <v>514</v>
      </c>
      <c r="B70" s="419" t="s">
        <v>392</v>
      </c>
      <c r="C70" s="419" t="s">
        <v>404</v>
      </c>
      <c r="D70" s="410" t="s">
        <v>431</v>
      </c>
      <c r="E70" s="421" t="s">
        <v>384</v>
      </c>
      <c r="F70" s="419" t="s">
        <v>392</v>
      </c>
      <c r="G70" s="419" t="s">
        <v>404</v>
      </c>
      <c r="H70" s="410" t="s">
        <v>463</v>
      </c>
      <c r="I70" s="429">
        <f>ROUND(Hypotheken!C8,0)</f>
        <v>0</v>
      </c>
      <c r="J70" s="421" t="s">
        <v>384</v>
      </c>
      <c r="K70" s="429">
        <f>ROUND(SUM(Hypotheken!D8:G9),0)</f>
        <v>0</v>
      </c>
      <c r="L70" s="419"/>
      <c r="M70" s="419" t="str">
        <f t="shared" si="2"/>
        <v>OK</v>
      </c>
    </row>
    <row r="71" spans="1:13" x14ac:dyDescent="0.2">
      <c r="A71" s="428" t="s">
        <v>515</v>
      </c>
      <c r="B71" s="419" t="s">
        <v>392</v>
      </c>
      <c r="C71" s="419" t="s">
        <v>404</v>
      </c>
      <c r="D71" s="410" t="s">
        <v>428</v>
      </c>
      <c r="E71" s="421" t="s">
        <v>384</v>
      </c>
      <c r="F71" s="419" t="s">
        <v>392</v>
      </c>
      <c r="G71" s="419" t="s">
        <v>404</v>
      </c>
      <c r="H71" s="410" t="s">
        <v>464</v>
      </c>
      <c r="I71" s="429">
        <f>ROUND(Hypotheken!C11,0)</f>
        <v>0</v>
      </c>
      <c r="J71" s="421" t="s">
        <v>384</v>
      </c>
      <c r="K71" s="429">
        <f>ROUND(SUM(Hypotheken!C12:C16),0)</f>
        <v>0</v>
      </c>
      <c r="L71" s="419"/>
      <c r="M71" s="419" t="str">
        <f t="shared" si="2"/>
        <v>OK</v>
      </c>
    </row>
    <row r="72" spans="1:13" x14ac:dyDescent="0.2">
      <c r="A72" s="428" t="s">
        <v>516</v>
      </c>
      <c r="B72" s="419" t="s">
        <v>392</v>
      </c>
      <c r="C72" s="419" t="s">
        <v>404</v>
      </c>
      <c r="D72" s="410" t="s">
        <v>425</v>
      </c>
      <c r="E72" s="421" t="s">
        <v>384</v>
      </c>
      <c r="F72" s="419" t="s">
        <v>392</v>
      </c>
      <c r="G72" s="419" t="s">
        <v>404</v>
      </c>
      <c r="H72" s="410" t="s">
        <v>465</v>
      </c>
      <c r="I72" s="429">
        <f>ROUND(Hypotheken!C10,0)</f>
        <v>0</v>
      </c>
      <c r="J72" s="421" t="s">
        <v>384</v>
      </c>
      <c r="K72" s="429">
        <f>ROUND(SUM(Hypotheken!D10:G10),0)</f>
        <v>0</v>
      </c>
      <c r="L72" s="419"/>
      <c r="M72" s="419" t="str">
        <f t="shared" si="2"/>
        <v>OK</v>
      </c>
    </row>
    <row r="73" spans="1:13" x14ac:dyDescent="0.2">
      <c r="A73" s="428" t="s">
        <v>517</v>
      </c>
      <c r="B73" s="419" t="s">
        <v>392</v>
      </c>
      <c r="C73" s="419" t="s">
        <v>404</v>
      </c>
      <c r="D73" s="410" t="s">
        <v>432</v>
      </c>
      <c r="E73" s="421" t="s">
        <v>384</v>
      </c>
      <c r="F73" s="419" t="s">
        <v>392</v>
      </c>
      <c r="G73" s="419" t="s">
        <v>404</v>
      </c>
      <c r="H73" s="410" t="s">
        <v>466</v>
      </c>
      <c r="I73" s="429">
        <f>ROUND(Hypotheken!C12,0)</f>
        <v>0</v>
      </c>
      <c r="J73" s="421" t="s">
        <v>384</v>
      </c>
      <c r="K73" s="429">
        <f>ROUND(SUM(Hypotheken!D12:G12),0)</f>
        <v>0</v>
      </c>
      <c r="L73" s="419"/>
      <c r="M73" s="419" t="str">
        <f t="shared" si="2"/>
        <v>OK</v>
      </c>
    </row>
    <row r="74" spans="1:13" x14ac:dyDescent="0.2">
      <c r="A74" s="428" t="s">
        <v>518</v>
      </c>
      <c r="B74" s="419" t="s">
        <v>392</v>
      </c>
      <c r="C74" s="419" t="s">
        <v>404</v>
      </c>
      <c r="D74" s="410" t="s">
        <v>433</v>
      </c>
      <c r="E74" s="421" t="s">
        <v>384</v>
      </c>
      <c r="F74" s="419" t="s">
        <v>392</v>
      </c>
      <c r="G74" s="419" t="s">
        <v>404</v>
      </c>
      <c r="H74" s="410" t="s">
        <v>467</v>
      </c>
      <c r="I74" s="429">
        <f>ROUND(Hypotheken!C13,0)</f>
        <v>0</v>
      </c>
      <c r="J74" s="421" t="s">
        <v>384</v>
      </c>
      <c r="K74" s="429">
        <f>ROUND(SUM(Hypotheken!D13:G13),0)</f>
        <v>0</v>
      </c>
      <c r="L74" s="419"/>
      <c r="M74" s="419" t="str">
        <f t="shared" si="2"/>
        <v>OK</v>
      </c>
    </row>
    <row r="75" spans="1:13" x14ac:dyDescent="0.2">
      <c r="A75" s="428" t="s">
        <v>519</v>
      </c>
      <c r="B75" s="419" t="s">
        <v>392</v>
      </c>
      <c r="C75" s="419" t="s">
        <v>404</v>
      </c>
      <c r="D75" s="410" t="s">
        <v>418</v>
      </c>
      <c r="E75" s="421" t="s">
        <v>384</v>
      </c>
      <c r="F75" s="419" t="s">
        <v>392</v>
      </c>
      <c r="G75" s="419" t="s">
        <v>404</v>
      </c>
      <c r="H75" s="410" t="s">
        <v>468</v>
      </c>
      <c r="I75" s="429">
        <f>ROUND(Hypotheken!C14,0)</f>
        <v>0</v>
      </c>
      <c r="J75" s="421" t="s">
        <v>384</v>
      </c>
      <c r="K75" s="429">
        <f>ROUND(SUM(Hypotheken!D14:G14),0)</f>
        <v>0</v>
      </c>
      <c r="L75" s="419"/>
      <c r="M75" s="419" t="str">
        <f t="shared" si="2"/>
        <v>OK</v>
      </c>
    </row>
    <row r="76" spans="1:13" x14ac:dyDescent="0.2">
      <c r="A76" s="428" t="s">
        <v>520</v>
      </c>
      <c r="B76" s="419" t="s">
        <v>392</v>
      </c>
      <c r="C76" s="419" t="s">
        <v>404</v>
      </c>
      <c r="D76" s="410" t="s">
        <v>421</v>
      </c>
      <c r="E76" s="421" t="s">
        <v>384</v>
      </c>
      <c r="F76" s="419" t="s">
        <v>392</v>
      </c>
      <c r="G76" s="419" t="s">
        <v>404</v>
      </c>
      <c r="H76" s="410" t="s">
        <v>469</v>
      </c>
      <c r="I76" s="429">
        <f>ROUND(Hypotheken!C15,0)</f>
        <v>0</v>
      </c>
      <c r="J76" s="421" t="s">
        <v>384</v>
      </c>
      <c r="K76" s="429">
        <f>ROUND(SUM(Hypotheken!D15:G15),0)</f>
        <v>0</v>
      </c>
      <c r="L76" s="419"/>
      <c r="M76" s="419" t="str">
        <f t="shared" si="2"/>
        <v>OK</v>
      </c>
    </row>
    <row r="77" spans="1:13" x14ac:dyDescent="0.2">
      <c r="A77" s="428" t="s">
        <v>521</v>
      </c>
      <c r="B77" s="419" t="s">
        <v>392</v>
      </c>
      <c r="C77" s="419" t="s">
        <v>404</v>
      </c>
      <c r="D77" s="410" t="s">
        <v>434</v>
      </c>
      <c r="E77" s="421" t="s">
        <v>384</v>
      </c>
      <c r="F77" s="419" t="s">
        <v>392</v>
      </c>
      <c r="G77" s="419" t="s">
        <v>404</v>
      </c>
      <c r="H77" s="410" t="s">
        <v>470</v>
      </c>
      <c r="I77" s="429">
        <f>ROUND(Hypotheken!C16,0)</f>
        <v>0</v>
      </c>
      <c r="J77" s="421" t="s">
        <v>384</v>
      </c>
      <c r="K77" s="429">
        <f>ROUND(SUM(Hypotheken!D16:G16),0)</f>
        <v>0</v>
      </c>
      <c r="L77" s="419"/>
      <c r="M77" s="419" t="str">
        <f t="shared" si="2"/>
        <v>OK</v>
      </c>
    </row>
    <row r="78" spans="1:13" x14ac:dyDescent="0.2">
      <c r="A78" s="428" t="s">
        <v>522</v>
      </c>
      <c r="B78" s="419" t="s">
        <v>392</v>
      </c>
      <c r="C78" s="419" t="s">
        <v>405</v>
      </c>
      <c r="D78" s="410" t="s">
        <v>435</v>
      </c>
      <c r="E78" s="421" t="s">
        <v>384</v>
      </c>
      <c r="F78" s="419" t="s">
        <v>392</v>
      </c>
      <c r="G78" s="419" t="s">
        <v>405</v>
      </c>
      <c r="H78" s="410" t="s">
        <v>471</v>
      </c>
      <c r="I78" s="429">
        <f>ROUND(Hypotheken!C29,0)</f>
        <v>0</v>
      </c>
      <c r="J78" s="421" t="s">
        <v>384</v>
      </c>
      <c r="K78" s="429">
        <f>ROUND(SUM(Hypotheken!D29:H29),0)</f>
        <v>0</v>
      </c>
      <c r="L78" s="419"/>
      <c r="M78" s="419" t="str">
        <f t="shared" si="2"/>
        <v>OK</v>
      </c>
    </row>
    <row r="79" spans="1:13" x14ac:dyDescent="0.2">
      <c r="A79" s="428" t="s">
        <v>523</v>
      </c>
      <c r="B79" s="419" t="s">
        <v>392</v>
      </c>
      <c r="C79" s="419" t="s">
        <v>405</v>
      </c>
      <c r="D79" s="410" t="s">
        <v>436</v>
      </c>
      <c r="E79" s="421" t="s">
        <v>384</v>
      </c>
      <c r="F79" s="419" t="s">
        <v>392</v>
      </c>
      <c r="G79" s="419" t="s">
        <v>405</v>
      </c>
      <c r="H79" s="410" t="s">
        <v>472</v>
      </c>
      <c r="I79" s="429">
        <f>ROUND(Hypotheken!C30,0)</f>
        <v>0</v>
      </c>
      <c r="J79" s="421" t="s">
        <v>384</v>
      </c>
      <c r="K79" s="429">
        <f>ROUND(SUM(Hypotheken!D30:H30),0)</f>
        <v>0</v>
      </c>
      <c r="L79" s="419"/>
      <c r="M79" s="419" t="str">
        <f t="shared" si="2"/>
        <v>OK</v>
      </c>
    </row>
    <row r="80" spans="1:13" x14ac:dyDescent="0.2">
      <c r="A80" s="428" t="s">
        <v>536</v>
      </c>
      <c r="B80" s="419" t="s">
        <v>392</v>
      </c>
      <c r="C80" s="419" t="s">
        <v>405</v>
      </c>
      <c r="D80" s="410" t="s">
        <v>437</v>
      </c>
      <c r="E80" s="421" t="s">
        <v>384</v>
      </c>
      <c r="F80" s="419" t="s">
        <v>392</v>
      </c>
      <c r="G80" s="419" t="s">
        <v>405</v>
      </c>
      <c r="H80" s="410" t="s">
        <v>473</v>
      </c>
      <c r="I80" s="429">
        <f>ROUND(Hypotheken!C31,0)</f>
        <v>0</v>
      </c>
      <c r="J80" s="421" t="s">
        <v>384</v>
      </c>
      <c r="K80" s="429">
        <f>ROUND(Hypotheken!C28+Hypotheken!C29-Hypotheken!C30,0)</f>
        <v>0</v>
      </c>
      <c r="L80" s="419"/>
      <c r="M80" s="419" t="str">
        <f t="shared" si="2"/>
        <v>OK</v>
      </c>
    </row>
    <row r="81" spans="1:13" x14ac:dyDescent="0.2">
      <c r="A81" s="428" t="s">
        <v>524</v>
      </c>
      <c r="B81" s="419" t="s">
        <v>392</v>
      </c>
      <c r="C81" s="419" t="s">
        <v>406</v>
      </c>
      <c r="D81" s="410" t="s">
        <v>438</v>
      </c>
      <c r="E81" s="421" t="s">
        <v>384</v>
      </c>
      <c r="F81" s="419" t="s">
        <v>392</v>
      </c>
      <c r="G81" s="419" t="s">
        <v>406</v>
      </c>
      <c r="H81" s="410" t="s">
        <v>474</v>
      </c>
      <c r="I81" s="429">
        <f>ROUND(Hypotheken!C43,0)</f>
        <v>0</v>
      </c>
      <c r="J81" s="421" t="s">
        <v>384</v>
      </c>
      <c r="K81" s="429">
        <f>ROUND(SUM(Hypotheken!D43:H43),0)</f>
        <v>0</v>
      </c>
      <c r="L81" s="419"/>
      <c r="M81" s="419" t="str">
        <f t="shared" si="2"/>
        <v>OK</v>
      </c>
    </row>
    <row r="82" spans="1:13" x14ac:dyDescent="0.2">
      <c r="A82" s="428" t="s">
        <v>535</v>
      </c>
      <c r="B82" s="419" t="s">
        <v>392</v>
      </c>
      <c r="C82" s="419" t="s">
        <v>406</v>
      </c>
      <c r="D82" s="410" t="s">
        <v>439</v>
      </c>
      <c r="E82" s="421" t="s">
        <v>384</v>
      </c>
      <c r="F82" s="419" t="s">
        <v>392</v>
      </c>
      <c r="G82" s="419" t="s">
        <v>406</v>
      </c>
      <c r="H82" s="410" t="s">
        <v>475</v>
      </c>
      <c r="I82" s="429">
        <f>ROUND(Hypotheken!C44,0)</f>
        <v>0</v>
      </c>
      <c r="J82" s="421" t="s">
        <v>384</v>
      </c>
      <c r="K82" s="429">
        <f>ROUND(SUM(Hypotheken!D44:H44),0)</f>
        <v>0</v>
      </c>
      <c r="L82" s="419"/>
      <c r="M82" s="419" t="str">
        <f t="shared" si="2"/>
        <v>OK</v>
      </c>
    </row>
    <row r="83" spans="1:13" x14ac:dyDescent="0.2">
      <c r="A83" s="428" t="s">
        <v>537</v>
      </c>
      <c r="B83" s="419" t="s">
        <v>392</v>
      </c>
      <c r="C83" s="419" t="s">
        <v>406</v>
      </c>
      <c r="D83" s="410" t="s">
        <v>440</v>
      </c>
      <c r="E83" s="421" t="s">
        <v>384</v>
      </c>
      <c r="F83" s="419" t="s">
        <v>392</v>
      </c>
      <c r="G83" s="419" t="s">
        <v>406</v>
      </c>
      <c r="H83" s="410" t="s">
        <v>476</v>
      </c>
      <c r="I83" s="429">
        <f>ROUND(Hypotheken!C45,0)</f>
        <v>0</v>
      </c>
      <c r="J83" s="421" t="s">
        <v>384</v>
      </c>
      <c r="K83" s="429">
        <f>ROUND(Hypotheken!C42+Hypotheken!C43-Hypotheken!C44,0)</f>
        <v>0</v>
      </c>
      <c r="L83" s="419"/>
      <c r="M83" s="419" t="str">
        <f t="shared" si="2"/>
        <v>OK</v>
      </c>
    </row>
    <row r="84" spans="1:13" x14ac:dyDescent="0.2">
      <c r="A84" s="428" t="s">
        <v>656</v>
      </c>
      <c r="B84" s="419" t="s">
        <v>396</v>
      </c>
      <c r="C84" s="419" t="s">
        <v>407</v>
      </c>
      <c r="D84" s="410" t="s">
        <v>431</v>
      </c>
      <c r="E84" s="421" t="s">
        <v>384</v>
      </c>
      <c r="F84" s="419" t="s">
        <v>396</v>
      </c>
      <c r="G84" s="419" t="s">
        <v>407</v>
      </c>
      <c r="H84" s="410" t="s">
        <v>477</v>
      </c>
      <c r="I84" s="429">
        <f>ROUND(Baukredite!C8,0)</f>
        <v>0</v>
      </c>
      <c r="J84" s="421" t="s">
        <v>384</v>
      </c>
      <c r="K84" s="429">
        <f>ROUND(SUM(Baukredite!D8:G8),0)</f>
        <v>0</v>
      </c>
      <c r="L84" s="419"/>
      <c r="M84" s="419" t="str">
        <f t="shared" si="2"/>
        <v>OK</v>
      </c>
    </row>
    <row r="85" spans="1:13" x14ac:dyDescent="0.2">
      <c r="A85" s="428" t="s">
        <v>525</v>
      </c>
      <c r="B85" s="419" t="s">
        <v>396</v>
      </c>
      <c r="C85" s="419" t="s">
        <v>407</v>
      </c>
      <c r="D85" s="410" t="s">
        <v>442</v>
      </c>
      <c r="E85" s="421" t="s">
        <v>384</v>
      </c>
      <c r="F85" s="419" t="s">
        <v>396</v>
      </c>
      <c r="G85" s="419" t="s">
        <v>407</v>
      </c>
      <c r="H85" s="410" t="s">
        <v>478</v>
      </c>
      <c r="I85" s="429">
        <f>ROUND(Baukredite!C9,0)</f>
        <v>0</v>
      </c>
      <c r="J85" s="421" t="s">
        <v>384</v>
      </c>
      <c r="K85" s="429">
        <f>ROUND(SUM(Baukredite!D9:G9),0)</f>
        <v>0</v>
      </c>
      <c r="L85" s="419"/>
      <c r="M85" s="419" t="str">
        <f t="shared" si="2"/>
        <v>OK</v>
      </c>
    </row>
    <row r="86" spans="1:13" x14ac:dyDescent="0.2">
      <c r="A86" s="428" t="s">
        <v>526</v>
      </c>
      <c r="B86" s="419" t="s">
        <v>396</v>
      </c>
      <c r="C86" s="419" t="s">
        <v>407</v>
      </c>
      <c r="D86" s="410" t="s">
        <v>425</v>
      </c>
      <c r="E86" s="421" t="s">
        <v>384</v>
      </c>
      <c r="F86" s="419" t="s">
        <v>396</v>
      </c>
      <c r="G86" s="419" t="s">
        <v>407</v>
      </c>
      <c r="H86" s="410" t="s">
        <v>465</v>
      </c>
      <c r="I86" s="429">
        <f>ROUND(Baukredite!C10,0)</f>
        <v>0</v>
      </c>
      <c r="J86" s="421" t="s">
        <v>384</v>
      </c>
      <c r="K86" s="429">
        <f>ROUND(SUM(Baukredite!D10:G10),0)</f>
        <v>0</v>
      </c>
      <c r="L86" s="419"/>
      <c r="M86" s="419" t="str">
        <f t="shared" si="2"/>
        <v>OK</v>
      </c>
    </row>
    <row r="87" spans="1:13" x14ac:dyDescent="0.2">
      <c r="A87" s="428" t="s">
        <v>527</v>
      </c>
      <c r="B87" s="419" t="s">
        <v>396</v>
      </c>
      <c r="C87" s="419" t="s">
        <v>407</v>
      </c>
      <c r="D87" s="410" t="s">
        <v>428</v>
      </c>
      <c r="E87" s="421" t="s">
        <v>384</v>
      </c>
      <c r="F87" s="419" t="s">
        <v>396</v>
      </c>
      <c r="G87" s="419" t="s">
        <v>407</v>
      </c>
      <c r="H87" s="410" t="s">
        <v>479</v>
      </c>
      <c r="I87" s="429">
        <f>ROUND(Baukredite!C11,0)</f>
        <v>0</v>
      </c>
      <c r="J87" s="421" t="s">
        <v>384</v>
      </c>
      <c r="K87" s="429">
        <f>ROUND(Baukredite!C7+Baukredite!C8-Baukredite!C9-Baukredite!C10,0)</f>
        <v>0</v>
      </c>
      <c r="L87" s="419"/>
      <c r="M87" s="419" t="str">
        <f t="shared" si="2"/>
        <v>OK</v>
      </c>
    </row>
    <row r="88" spans="1:13" x14ac:dyDescent="0.2">
      <c r="A88" s="428" t="s">
        <v>528</v>
      </c>
      <c r="B88" s="419" t="s">
        <v>396</v>
      </c>
      <c r="C88" s="419" t="s">
        <v>408</v>
      </c>
      <c r="D88" s="410" t="s">
        <v>443</v>
      </c>
      <c r="E88" s="421" t="s">
        <v>384</v>
      </c>
      <c r="F88" s="419" t="s">
        <v>396</v>
      </c>
      <c r="G88" s="419" t="s">
        <v>408</v>
      </c>
      <c r="H88" s="410" t="s">
        <v>480</v>
      </c>
      <c r="I88" s="429">
        <f>ROUND(Baukredite!C22,0)</f>
        <v>0</v>
      </c>
      <c r="J88" s="421" t="s">
        <v>384</v>
      </c>
      <c r="K88" s="429">
        <f>ROUND(SUM(Baukredite!D22:G22),0)</f>
        <v>0</v>
      </c>
      <c r="L88" s="419"/>
      <c r="M88" s="419" t="str">
        <f t="shared" si="2"/>
        <v>OK</v>
      </c>
    </row>
    <row r="89" spans="1:13" x14ac:dyDescent="0.2">
      <c r="A89" s="428" t="s">
        <v>529</v>
      </c>
      <c r="B89" s="419" t="s">
        <v>396</v>
      </c>
      <c r="C89" s="419" t="s">
        <v>408</v>
      </c>
      <c r="D89" s="410" t="s">
        <v>444</v>
      </c>
      <c r="E89" s="421" t="s">
        <v>384</v>
      </c>
      <c r="F89" s="419" t="s">
        <v>396</v>
      </c>
      <c r="G89" s="419" t="s">
        <v>408</v>
      </c>
      <c r="H89" s="410" t="s">
        <v>481</v>
      </c>
      <c r="I89" s="429">
        <f>ROUND(Baukredite!C23,0)</f>
        <v>0</v>
      </c>
      <c r="J89" s="421" t="s">
        <v>384</v>
      </c>
      <c r="K89" s="429">
        <f>ROUND(SUM(Baukredite!D23:G23),0)</f>
        <v>0</v>
      </c>
      <c r="L89" s="419"/>
      <c r="M89" s="419" t="str">
        <f t="shared" si="2"/>
        <v>OK</v>
      </c>
    </row>
    <row r="90" spans="1:13" x14ac:dyDescent="0.2">
      <c r="A90" s="428" t="s">
        <v>530</v>
      </c>
      <c r="B90" s="419" t="s">
        <v>396</v>
      </c>
      <c r="C90" s="419" t="s">
        <v>408</v>
      </c>
      <c r="D90" s="410" t="s">
        <v>445</v>
      </c>
      <c r="E90" s="421" t="s">
        <v>384</v>
      </c>
      <c r="F90" s="419" t="s">
        <v>396</v>
      </c>
      <c r="G90" s="419" t="s">
        <v>408</v>
      </c>
      <c r="H90" s="410" t="s">
        <v>482</v>
      </c>
      <c r="I90" s="429">
        <f>ROUND(Baukredite!C24,0)</f>
        <v>0</v>
      </c>
      <c r="J90" s="421" t="s">
        <v>384</v>
      </c>
      <c r="K90" s="429">
        <f>ROUND(SUM(Baukredite!D24:G24),0)</f>
        <v>0</v>
      </c>
      <c r="L90" s="419"/>
      <c r="M90" s="419" t="str">
        <f t="shared" si="2"/>
        <v>OK</v>
      </c>
    </row>
    <row r="91" spans="1:13" x14ac:dyDescent="0.2">
      <c r="A91" s="428" t="s">
        <v>531</v>
      </c>
      <c r="B91" s="419" t="s">
        <v>396</v>
      </c>
      <c r="C91" s="419" t="s">
        <v>408</v>
      </c>
      <c r="D91" s="410" t="s">
        <v>446</v>
      </c>
      <c r="E91" s="421" t="s">
        <v>384</v>
      </c>
      <c r="F91" s="419" t="s">
        <v>396</v>
      </c>
      <c r="G91" s="419" t="s">
        <v>408</v>
      </c>
      <c r="H91" s="410" t="s">
        <v>483</v>
      </c>
      <c r="I91" s="429">
        <f>ROUND(Baukredite!C25,0)</f>
        <v>0</v>
      </c>
      <c r="J91" s="421" t="s">
        <v>384</v>
      </c>
      <c r="K91" s="429">
        <f>ROUND(Baukredite!C21+Baukredite!C22-Baukredite!C23-Baukredite!C24,0)</f>
        <v>0</v>
      </c>
      <c r="L91" s="419"/>
      <c r="M91" s="419" t="str">
        <f t="shared" si="2"/>
        <v>OK</v>
      </c>
    </row>
    <row r="92" spans="1:13" x14ac:dyDescent="0.2">
      <c r="A92" s="428" t="s">
        <v>538</v>
      </c>
      <c r="B92" s="419" t="s">
        <v>393</v>
      </c>
      <c r="C92" s="419" t="s">
        <v>409</v>
      </c>
      <c r="D92" s="412" t="s">
        <v>441</v>
      </c>
      <c r="E92" s="421" t="s">
        <v>384</v>
      </c>
      <c r="F92" s="419" t="s">
        <v>393</v>
      </c>
      <c r="G92" s="419" t="s">
        <v>409</v>
      </c>
      <c r="H92" s="412" t="s">
        <v>449</v>
      </c>
      <c r="I92" s="429">
        <f>ROUND('Verbindl. ggü. Kunden'!C7,0)</f>
        <v>0</v>
      </c>
      <c r="J92" s="421" t="s">
        <v>384</v>
      </c>
      <c r="K92" s="429">
        <f>ROUND(SUM(K93:K95),0)</f>
        <v>0</v>
      </c>
      <c r="L92" s="419"/>
      <c r="M92" s="419" t="str">
        <f t="shared" si="2"/>
        <v>OK</v>
      </c>
    </row>
    <row r="93" spans="1:13" x14ac:dyDescent="0.2">
      <c r="A93" s="428" t="s">
        <v>388</v>
      </c>
      <c r="B93" s="419" t="s">
        <v>388</v>
      </c>
      <c r="C93" s="419" t="s">
        <v>388</v>
      </c>
      <c r="D93" s="420" t="s">
        <v>388</v>
      </c>
      <c r="E93" s="421" t="s">
        <v>388</v>
      </c>
      <c r="F93" s="419" t="s">
        <v>393</v>
      </c>
      <c r="G93" s="419" t="s">
        <v>409</v>
      </c>
      <c r="H93" s="412" t="s">
        <v>425</v>
      </c>
      <c r="I93" s="429" t="s">
        <v>388</v>
      </c>
      <c r="J93" s="431" t="s">
        <v>388</v>
      </c>
      <c r="K93" s="429">
        <f>'Verbindl. ggü. Kunden'!C10</f>
        <v>0</v>
      </c>
      <c r="L93" s="419"/>
      <c r="M93" s="419" t="s">
        <v>388</v>
      </c>
    </row>
    <row r="94" spans="1:13" x14ac:dyDescent="0.2">
      <c r="A94" s="428" t="s">
        <v>388</v>
      </c>
      <c r="B94" s="419" t="s">
        <v>388</v>
      </c>
      <c r="C94" s="419" t="s">
        <v>388</v>
      </c>
      <c r="D94" s="420" t="s">
        <v>388</v>
      </c>
      <c r="E94" s="421" t="s">
        <v>388</v>
      </c>
      <c r="F94" s="419" t="s">
        <v>393</v>
      </c>
      <c r="G94" s="419" t="s">
        <v>409</v>
      </c>
      <c r="H94" s="412" t="s">
        <v>433</v>
      </c>
      <c r="I94" s="429" t="s">
        <v>388</v>
      </c>
      <c r="J94" s="431" t="s">
        <v>388</v>
      </c>
      <c r="K94" s="429">
        <f>'Verbindl. ggü. Kunden'!C13</f>
        <v>0</v>
      </c>
      <c r="L94" s="419"/>
      <c r="M94" s="419" t="s">
        <v>388</v>
      </c>
    </row>
    <row r="95" spans="1:13" x14ac:dyDescent="0.2">
      <c r="A95" s="428" t="s">
        <v>388</v>
      </c>
      <c r="B95" s="419" t="s">
        <v>388</v>
      </c>
      <c r="C95" s="419" t="s">
        <v>388</v>
      </c>
      <c r="D95" s="420" t="s">
        <v>388</v>
      </c>
      <c r="E95" s="421" t="s">
        <v>388</v>
      </c>
      <c r="F95" s="419" t="s">
        <v>393</v>
      </c>
      <c r="G95" s="419" t="s">
        <v>409</v>
      </c>
      <c r="H95" s="412" t="s">
        <v>434</v>
      </c>
      <c r="I95" s="429" t="s">
        <v>388</v>
      </c>
      <c r="J95" s="431" t="s">
        <v>388</v>
      </c>
      <c r="K95" s="429">
        <f>'Verbindl. ggü. Kunden'!C16</f>
        <v>0</v>
      </c>
      <c r="L95" s="419"/>
      <c r="M95" s="419" t="s">
        <v>388</v>
      </c>
    </row>
    <row r="96" spans="1:13" x14ac:dyDescent="0.2">
      <c r="A96" s="428" t="s">
        <v>539</v>
      </c>
      <c r="B96" s="419" t="s">
        <v>393</v>
      </c>
      <c r="C96" s="419" t="s">
        <v>410</v>
      </c>
      <c r="D96" s="412" t="s">
        <v>441</v>
      </c>
      <c r="E96" s="421" t="s">
        <v>384</v>
      </c>
      <c r="F96" s="419" t="s">
        <v>393</v>
      </c>
      <c r="G96" s="419" t="s">
        <v>410</v>
      </c>
      <c r="H96" s="412" t="s">
        <v>484</v>
      </c>
      <c r="I96" s="429">
        <f>ROUND('Verbindl. ggü. Kunden'!C31,0)</f>
        <v>0</v>
      </c>
      <c r="J96" s="421" t="s">
        <v>384</v>
      </c>
      <c r="K96" s="429">
        <f>ROUND(SUM(K97:K99),0)</f>
        <v>0</v>
      </c>
      <c r="L96" s="419"/>
      <c r="M96" s="419" t="str">
        <f>IF(I96=K96,"OK","Fehler")</f>
        <v>OK</v>
      </c>
    </row>
    <row r="97" spans="1:13" x14ac:dyDescent="0.2">
      <c r="A97" s="428" t="s">
        <v>388</v>
      </c>
      <c r="B97" s="419" t="s">
        <v>388</v>
      </c>
      <c r="C97" s="419" t="s">
        <v>388</v>
      </c>
      <c r="D97" s="420" t="s">
        <v>388</v>
      </c>
      <c r="E97" s="421" t="s">
        <v>388</v>
      </c>
      <c r="F97" s="419" t="s">
        <v>393</v>
      </c>
      <c r="G97" s="419" t="s">
        <v>410</v>
      </c>
      <c r="H97" s="412" t="s">
        <v>424</v>
      </c>
      <c r="I97" s="429" t="s">
        <v>388</v>
      </c>
      <c r="J97" s="431" t="s">
        <v>388</v>
      </c>
      <c r="K97" s="429">
        <f>'Verbindl. ggü. Kunden'!C34</f>
        <v>0</v>
      </c>
      <c r="L97" s="419"/>
      <c r="M97" s="419" t="s">
        <v>388</v>
      </c>
    </row>
    <row r="98" spans="1:13" x14ac:dyDescent="0.2">
      <c r="A98" s="428" t="s">
        <v>388</v>
      </c>
      <c r="B98" s="419" t="s">
        <v>388</v>
      </c>
      <c r="C98" s="419" t="s">
        <v>388</v>
      </c>
      <c r="D98" s="420" t="s">
        <v>388</v>
      </c>
      <c r="E98" s="421" t="s">
        <v>388</v>
      </c>
      <c r="F98" s="419" t="s">
        <v>393</v>
      </c>
      <c r="G98" s="419" t="s">
        <v>410</v>
      </c>
      <c r="H98" s="412" t="s">
        <v>485</v>
      </c>
      <c r="I98" s="429" t="s">
        <v>388</v>
      </c>
      <c r="J98" s="431" t="s">
        <v>388</v>
      </c>
      <c r="K98" s="429">
        <f>'Verbindl. ggü. Kunden'!C37</f>
        <v>0</v>
      </c>
      <c r="L98" s="419"/>
      <c r="M98" s="419" t="s">
        <v>388</v>
      </c>
    </row>
    <row r="99" spans="1:13" x14ac:dyDescent="0.2">
      <c r="A99" s="428" t="s">
        <v>388</v>
      </c>
      <c r="B99" s="419" t="s">
        <v>388</v>
      </c>
      <c r="C99" s="419" t="s">
        <v>388</v>
      </c>
      <c r="D99" s="420" t="s">
        <v>388</v>
      </c>
      <c r="E99" s="421" t="s">
        <v>388</v>
      </c>
      <c r="F99" s="419" t="s">
        <v>393</v>
      </c>
      <c r="G99" s="419" t="s">
        <v>410</v>
      </c>
      <c r="H99" s="412" t="s">
        <v>486</v>
      </c>
      <c r="I99" s="429" t="s">
        <v>388</v>
      </c>
      <c r="J99" s="431" t="s">
        <v>388</v>
      </c>
      <c r="K99" s="429">
        <f>'Verbindl. ggü. Kunden'!C40</f>
        <v>0</v>
      </c>
      <c r="L99" s="419"/>
      <c r="M99" s="419" t="s">
        <v>388</v>
      </c>
    </row>
    <row r="100" spans="1:13" x14ac:dyDescent="0.2">
      <c r="A100" s="428" t="s">
        <v>540</v>
      </c>
      <c r="B100" s="419" t="s">
        <v>394</v>
      </c>
      <c r="C100" s="419" t="s">
        <v>411</v>
      </c>
      <c r="D100" s="412" t="s">
        <v>431</v>
      </c>
      <c r="E100" s="421" t="s">
        <v>384</v>
      </c>
      <c r="F100" s="419" t="s">
        <v>394</v>
      </c>
      <c r="G100" s="419" t="s">
        <v>411</v>
      </c>
      <c r="H100" s="412" t="s">
        <v>449</v>
      </c>
      <c r="I100" s="429">
        <f>ROUND('Verbindl. ggü. Kunden_2'!C8,0)</f>
        <v>0</v>
      </c>
      <c r="J100" s="421" t="s">
        <v>384</v>
      </c>
      <c r="K100" s="429">
        <f>ROUND(SUM(K101:K103),0)</f>
        <v>0</v>
      </c>
      <c r="L100" s="419"/>
      <c r="M100" s="419" t="str">
        <f>IF(I100=K100,"OK","Fehler")</f>
        <v>OK</v>
      </c>
    </row>
    <row r="101" spans="1:13" x14ac:dyDescent="0.2">
      <c r="A101" s="428" t="s">
        <v>388</v>
      </c>
      <c r="B101" s="419" t="s">
        <v>388</v>
      </c>
      <c r="C101" s="419" t="s">
        <v>388</v>
      </c>
      <c r="D101" s="420" t="s">
        <v>388</v>
      </c>
      <c r="E101" s="421" t="s">
        <v>388</v>
      </c>
      <c r="F101" s="419" t="s">
        <v>394</v>
      </c>
      <c r="G101" s="419" t="s">
        <v>411</v>
      </c>
      <c r="H101" s="412" t="s">
        <v>428</v>
      </c>
      <c r="I101" s="429" t="s">
        <v>388</v>
      </c>
      <c r="J101" s="431" t="s">
        <v>388</v>
      </c>
      <c r="K101" s="429">
        <f>'Verbindl. ggü. Kunden_2'!C11</f>
        <v>0</v>
      </c>
      <c r="L101" s="419"/>
      <c r="M101" s="419" t="s">
        <v>388</v>
      </c>
    </row>
    <row r="102" spans="1:13" x14ac:dyDescent="0.2">
      <c r="A102" s="428" t="s">
        <v>388</v>
      </c>
      <c r="B102" s="419" t="s">
        <v>388</v>
      </c>
      <c r="C102" s="419" t="s">
        <v>388</v>
      </c>
      <c r="D102" s="420" t="s">
        <v>388</v>
      </c>
      <c r="E102" s="421" t="s">
        <v>388</v>
      </c>
      <c r="F102" s="419" t="s">
        <v>394</v>
      </c>
      <c r="G102" s="419" t="s">
        <v>411</v>
      </c>
      <c r="H102" s="412" t="s">
        <v>418</v>
      </c>
      <c r="I102" s="429" t="s">
        <v>388</v>
      </c>
      <c r="J102" s="431" t="s">
        <v>388</v>
      </c>
      <c r="K102" s="429">
        <f>'Verbindl. ggü. Kunden_2'!C14</f>
        <v>0</v>
      </c>
      <c r="L102" s="419"/>
      <c r="M102" s="419" t="s">
        <v>388</v>
      </c>
    </row>
    <row r="103" spans="1:13" x14ac:dyDescent="0.2">
      <c r="A103" s="428" t="s">
        <v>388</v>
      </c>
      <c r="B103" s="419" t="s">
        <v>388</v>
      </c>
      <c r="C103" s="419" t="s">
        <v>388</v>
      </c>
      <c r="D103" s="420" t="s">
        <v>388</v>
      </c>
      <c r="E103" s="421" t="s">
        <v>388</v>
      </c>
      <c r="F103" s="419" t="s">
        <v>394</v>
      </c>
      <c r="G103" s="419" t="s">
        <v>411</v>
      </c>
      <c r="H103" s="412" t="s">
        <v>487</v>
      </c>
      <c r="I103" s="429" t="s">
        <v>388</v>
      </c>
      <c r="J103" s="431" t="s">
        <v>388</v>
      </c>
      <c r="K103" s="429">
        <f>'Verbindl. ggü. Kunden_2'!C17</f>
        <v>0</v>
      </c>
      <c r="L103" s="419"/>
      <c r="M103" s="419" t="s">
        <v>388</v>
      </c>
    </row>
    <row r="104" spans="1:13" x14ac:dyDescent="0.2">
      <c r="A104" s="428" t="s">
        <v>541</v>
      </c>
      <c r="B104" s="419" t="s">
        <v>394</v>
      </c>
      <c r="C104" s="419" t="s">
        <v>411</v>
      </c>
      <c r="D104" s="412" t="s">
        <v>431</v>
      </c>
      <c r="E104" s="421" t="s">
        <v>384</v>
      </c>
      <c r="F104" s="419" t="s">
        <v>393</v>
      </c>
      <c r="G104" s="419" t="s">
        <v>409</v>
      </c>
      <c r="H104" s="412" t="s">
        <v>488</v>
      </c>
      <c r="I104" s="429">
        <f>ROUND('Verbindl. ggü. Kunden_2'!C8,0)</f>
        <v>0</v>
      </c>
      <c r="J104" s="421" t="s">
        <v>384</v>
      </c>
      <c r="K104" s="429">
        <f>ROUND(SUM('Verbindl. ggü. Kunden'!D7:H7),0)</f>
        <v>0</v>
      </c>
      <c r="L104" s="419"/>
      <c r="M104" s="419" t="str">
        <f>IF(I104=K104,"OK","Fehler")</f>
        <v>OK</v>
      </c>
    </row>
    <row r="105" spans="1:13" x14ac:dyDescent="0.2">
      <c r="A105" s="420" t="s">
        <v>576</v>
      </c>
      <c r="B105" s="419" t="s">
        <v>395</v>
      </c>
      <c r="C105" s="419" t="s">
        <v>414</v>
      </c>
      <c r="D105" s="410" t="s">
        <v>565</v>
      </c>
      <c r="E105" s="421" t="s">
        <v>384</v>
      </c>
      <c r="F105" s="419" t="s">
        <v>395</v>
      </c>
      <c r="G105" s="419" t="s">
        <v>414</v>
      </c>
      <c r="H105" s="410" t="s">
        <v>449</v>
      </c>
      <c r="I105" s="429">
        <f>ROUND(Indikatoren!D36,0)</f>
        <v>0</v>
      </c>
      <c r="J105" s="421" t="s">
        <v>384</v>
      </c>
      <c r="K105" s="429">
        <f>ROUND(SUM(K106:K108),0)</f>
        <v>0</v>
      </c>
      <c r="L105" s="419"/>
      <c r="M105" s="419" t="str">
        <f>IF(I105=K105,"OK","Fehler")</f>
        <v>OK</v>
      </c>
    </row>
    <row r="106" spans="1:13" x14ac:dyDescent="0.2">
      <c r="A106" s="420" t="s">
        <v>388</v>
      </c>
      <c r="B106" s="420" t="s">
        <v>388</v>
      </c>
      <c r="C106" s="420" t="s">
        <v>388</v>
      </c>
      <c r="D106" s="420" t="s">
        <v>388</v>
      </c>
      <c r="E106" s="421" t="s">
        <v>388</v>
      </c>
      <c r="F106" s="419" t="s">
        <v>395</v>
      </c>
      <c r="G106" s="419" t="s">
        <v>414</v>
      </c>
      <c r="H106" s="410" t="s">
        <v>566</v>
      </c>
      <c r="I106" s="422" t="s">
        <v>388</v>
      </c>
      <c r="J106" s="421" t="s">
        <v>388</v>
      </c>
      <c r="K106" s="429">
        <f>Indikatoren!D38</f>
        <v>0</v>
      </c>
      <c r="L106" s="419"/>
      <c r="M106" s="419" t="s">
        <v>388</v>
      </c>
    </row>
    <row r="107" spans="1:13" x14ac:dyDescent="0.2">
      <c r="A107" s="420" t="s">
        <v>388</v>
      </c>
      <c r="B107" s="420" t="s">
        <v>388</v>
      </c>
      <c r="C107" s="420" t="s">
        <v>388</v>
      </c>
      <c r="D107" s="420" t="s">
        <v>388</v>
      </c>
      <c r="E107" s="421" t="s">
        <v>388</v>
      </c>
      <c r="F107" s="419" t="s">
        <v>395</v>
      </c>
      <c r="G107" s="419" t="s">
        <v>414</v>
      </c>
      <c r="H107" s="410" t="s">
        <v>567</v>
      </c>
      <c r="I107" s="422" t="s">
        <v>388</v>
      </c>
      <c r="J107" s="421" t="s">
        <v>388</v>
      </c>
      <c r="K107" s="429">
        <f>Indikatoren!D40</f>
        <v>0</v>
      </c>
      <c r="L107" s="419"/>
      <c r="M107" s="419" t="s">
        <v>388</v>
      </c>
    </row>
    <row r="108" spans="1:13" x14ac:dyDescent="0.2">
      <c r="A108" s="420" t="s">
        <v>388</v>
      </c>
      <c r="B108" s="420" t="s">
        <v>388</v>
      </c>
      <c r="C108" s="420" t="s">
        <v>388</v>
      </c>
      <c r="D108" s="420" t="s">
        <v>388</v>
      </c>
      <c r="E108" s="421" t="s">
        <v>388</v>
      </c>
      <c r="F108" s="419" t="s">
        <v>395</v>
      </c>
      <c r="G108" s="419" t="s">
        <v>414</v>
      </c>
      <c r="H108" s="410" t="s">
        <v>568</v>
      </c>
      <c r="I108" s="422" t="s">
        <v>388</v>
      </c>
      <c r="J108" s="421" t="s">
        <v>388</v>
      </c>
      <c r="K108" s="429">
        <f>Indikatoren!D42</f>
        <v>0</v>
      </c>
      <c r="L108" s="419"/>
      <c r="M108" s="419" t="s">
        <v>388</v>
      </c>
    </row>
    <row r="109" spans="1:13" x14ac:dyDescent="0.2">
      <c r="A109" s="420" t="s">
        <v>570</v>
      </c>
      <c r="B109" s="419" t="s">
        <v>395</v>
      </c>
      <c r="C109" s="419" t="s">
        <v>414</v>
      </c>
      <c r="D109" s="410" t="s">
        <v>571</v>
      </c>
      <c r="E109" s="421" t="s">
        <v>384</v>
      </c>
      <c r="F109" s="419" t="s">
        <v>395</v>
      </c>
      <c r="G109" s="419" t="s">
        <v>414</v>
      </c>
      <c r="H109" s="410" t="s">
        <v>449</v>
      </c>
      <c r="I109" s="429">
        <f>ROUND(Indikatoren!D37,0)</f>
        <v>0</v>
      </c>
      <c r="J109" s="421" t="s">
        <v>384</v>
      </c>
      <c r="K109" s="429">
        <f>ROUND(SUM(K110:K112),0)</f>
        <v>0</v>
      </c>
      <c r="L109" s="419"/>
      <c r="M109" s="419" t="str">
        <f>IF(I109=K109,"OK","Fehler")</f>
        <v>OK</v>
      </c>
    </row>
    <row r="110" spans="1:13" x14ac:dyDescent="0.2">
      <c r="A110" s="420" t="s">
        <v>388</v>
      </c>
      <c r="B110" s="420" t="s">
        <v>388</v>
      </c>
      <c r="C110" s="420" t="s">
        <v>388</v>
      </c>
      <c r="D110" s="420" t="s">
        <v>388</v>
      </c>
      <c r="E110" s="421" t="s">
        <v>388</v>
      </c>
      <c r="F110" s="419" t="s">
        <v>395</v>
      </c>
      <c r="G110" s="419" t="s">
        <v>414</v>
      </c>
      <c r="H110" s="410" t="s">
        <v>572</v>
      </c>
      <c r="I110" s="422" t="s">
        <v>388</v>
      </c>
      <c r="J110" s="421" t="s">
        <v>388</v>
      </c>
      <c r="K110" s="429">
        <f>Indikatoren!D39</f>
        <v>0</v>
      </c>
      <c r="L110" s="419"/>
      <c r="M110" s="419" t="s">
        <v>388</v>
      </c>
    </row>
    <row r="111" spans="1:13" x14ac:dyDescent="0.2">
      <c r="A111" s="420" t="s">
        <v>388</v>
      </c>
      <c r="B111" s="420" t="s">
        <v>388</v>
      </c>
      <c r="C111" s="420" t="s">
        <v>388</v>
      </c>
      <c r="D111" s="420" t="s">
        <v>388</v>
      </c>
      <c r="E111" s="421" t="s">
        <v>388</v>
      </c>
      <c r="F111" s="419" t="s">
        <v>395</v>
      </c>
      <c r="G111" s="419" t="s">
        <v>414</v>
      </c>
      <c r="H111" s="410" t="s">
        <v>573</v>
      </c>
      <c r="I111" s="422" t="s">
        <v>388</v>
      </c>
      <c r="J111" s="421" t="s">
        <v>388</v>
      </c>
      <c r="K111" s="429">
        <f>Indikatoren!D41</f>
        <v>0</v>
      </c>
      <c r="L111" s="419"/>
      <c r="M111" s="419" t="s">
        <v>388</v>
      </c>
    </row>
    <row r="112" spans="1:13" x14ac:dyDescent="0.2">
      <c r="A112" s="420" t="s">
        <v>388</v>
      </c>
      <c r="B112" s="420" t="s">
        <v>388</v>
      </c>
      <c r="C112" s="420" t="s">
        <v>388</v>
      </c>
      <c r="D112" s="420" t="s">
        <v>388</v>
      </c>
      <c r="E112" s="421" t="s">
        <v>388</v>
      </c>
      <c r="F112" s="419" t="s">
        <v>395</v>
      </c>
      <c r="G112" s="419" t="s">
        <v>414</v>
      </c>
      <c r="H112" s="410" t="s">
        <v>574</v>
      </c>
      <c r="I112" s="422" t="s">
        <v>388</v>
      </c>
      <c r="J112" s="421" t="s">
        <v>388</v>
      </c>
      <c r="K112" s="429">
        <f>Indikatoren!D43</f>
        <v>0</v>
      </c>
      <c r="L112" s="419"/>
      <c r="M112" s="419" t="s">
        <v>388</v>
      </c>
    </row>
    <row r="113" spans="1:13" x14ac:dyDescent="0.2">
      <c r="A113" s="462" t="s">
        <v>607</v>
      </c>
      <c r="B113" s="419" t="s">
        <v>211</v>
      </c>
      <c r="C113" s="419" t="s">
        <v>400</v>
      </c>
      <c r="D113" s="410" t="s">
        <v>415</v>
      </c>
      <c r="E113" s="421" t="s">
        <v>384</v>
      </c>
      <c r="F113" s="419" t="s">
        <v>608</v>
      </c>
      <c r="G113" s="419" t="s">
        <v>601</v>
      </c>
      <c r="H113" s="410" t="s">
        <v>609</v>
      </c>
      <c r="I113" s="429">
        <f>ROUND(Aktiven!C35,0)</f>
        <v>0</v>
      </c>
      <c r="J113" s="421" t="s">
        <v>384</v>
      </c>
      <c r="K113" s="429">
        <f>ROUND(Bilanz_W!O35,0)</f>
        <v>0</v>
      </c>
      <c r="L113" s="419"/>
      <c r="M113" s="419" t="str">
        <f t="shared" ref="M113:M144" si="3">IF(I113=K113,"OK","Fehler")</f>
        <v>OK</v>
      </c>
    </row>
    <row r="114" spans="1:13" x14ac:dyDescent="0.2">
      <c r="A114" s="420" t="s">
        <v>616</v>
      </c>
      <c r="B114" s="419" t="s">
        <v>211</v>
      </c>
      <c r="C114" s="419" t="s">
        <v>400</v>
      </c>
      <c r="D114" s="410" t="s">
        <v>417</v>
      </c>
      <c r="E114" s="421" t="s">
        <v>384</v>
      </c>
      <c r="F114" s="419" t="s">
        <v>608</v>
      </c>
      <c r="G114" s="419" t="s">
        <v>601</v>
      </c>
      <c r="H114" s="410" t="s">
        <v>617</v>
      </c>
      <c r="I114" s="429">
        <f>ROUND(Aktiven!D35,0)</f>
        <v>0</v>
      </c>
      <c r="J114" s="421" t="s">
        <v>384</v>
      </c>
      <c r="K114" s="429">
        <f>ROUND(Bilanz_W!H35,0)</f>
        <v>0</v>
      </c>
      <c r="L114" s="419"/>
      <c r="M114" s="419" t="str">
        <f t="shared" si="3"/>
        <v>OK</v>
      </c>
    </row>
    <row r="115" spans="1:13" x14ac:dyDescent="0.2">
      <c r="A115" s="420" t="s">
        <v>621</v>
      </c>
      <c r="B115" s="419" t="s">
        <v>211</v>
      </c>
      <c r="C115" s="419" t="s">
        <v>400</v>
      </c>
      <c r="D115" s="410" t="s">
        <v>428</v>
      </c>
      <c r="E115" s="421" t="s">
        <v>384</v>
      </c>
      <c r="F115" s="419" t="s">
        <v>608</v>
      </c>
      <c r="G115" s="419" t="s">
        <v>601</v>
      </c>
      <c r="H115" s="410" t="s">
        <v>637</v>
      </c>
      <c r="I115" s="429">
        <f>ROUND(Aktiven!C11,0)</f>
        <v>0</v>
      </c>
      <c r="J115" s="421" t="s">
        <v>384</v>
      </c>
      <c r="K115" s="429">
        <f>ROUND(Bilanz_W!O11,0)</f>
        <v>0</v>
      </c>
      <c r="L115" s="419"/>
      <c r="M115" s="419" t="str">
        <f t="shared" si="3"/>
        <v>OK</v>
      </c>
    </row>
    <row r="116" spans="1:13" x14ac:dyDescent="0.2">
      <c r="A116" s="420" t="s">
        <v>620</v>
      </c>
      <c r="B116" s="419" t="s">
        <v>211</v>
      </c>
      <c r="C116" s="419" t="s">
        <v>400</v>
      </c>
      <c r="D116" s="410" t="s">
        <v>418</v>
      </c>
      <c r="E116" s="421" t="s">
        <v>384</v>
      </c>
      <c r="F116" s="419" t="s">
        <v>608</v>
      </c>
      <c r="G116" s="419" t="s">
        <v>601</v>
      </c>
      <c r="H116" s="410" t="s">
        <v>638</v>
      </c>
      <c r="I116" s="429">
        <f>ROUND(Aktiven!C14,0)</f>
        <v>0</v>
      </c>
      <c r="J116" s="421" t="s">
        <v>384</v>
      </c>
      <c r="K116" s="429">
        <f>ROUND(Bilanz_W!O14,0)</f>
        <v>0</v>
      </c>
      <c r="L116" s="419"/>
      <c r="M116" s="419" t="str">
        <f t="shared" si="3"/>
        <v>OK</v>
      </c>
    </row>
    <row r="117" spans="1:13" x14ac:dyDescent="0.2">
      <c r="A117" s="462" t="s">
        <v>664</v>
      </c>
      <c r="B117" s="419" t="s">
        <v>211</v>
      </c>
      <c r="C117" s="419" t="s">
        <v>400</v>
      </c>
      <c r="D117" s="410" t="s">
        <v>421</v>
      </c>
      <c r="E117" s="421" t="s">
        <v>384</v>
      </c>
      <c r="F117" s="419" t="s">
        <v>608</v>
      </c>
      <c r="G117" s="419" t="s">
        <v>601</v>
      </c>
      <c r="H117" s="410" t="s">
        <v>670</v>
      </c>
      <c r="I117" s="429">
        <f>ROUND(Aktiven!C15,0)</f>
        <v>0</v>
      </c>
      <c r="J117" s="421" t="s">
        <v>384</v>
      </c>
      <c r="K117" s="429">
        <f>ROUND(Bilanz_W!O15,0)</f>
        <v>0</v>
      </c>
      <c r="L117" s="419"/>
      <c r="M117" s="419" t="str">
        <f t="shared" si="3"/>
        <v>OK</v>
      </c>
    </row>
    <row r="118" spans="1:13" x14ac:dyDescent="0.2">
      <c r="A118" s="462" t="s">
        <v>665</v>
      </c>
      <c r="B118" s="419" t="s">
        <v>211</v>
      </c>
      <c r="C118" s="419" t="s">
        <v>400</v>
      </c>
      <c r="D118" s="410" t="s">
        <v>487</v>
      </c>
      <c r="E118" s="421" t="s">
        <v>384</v>
      </c>
      <c r="F118" s="419" t="s">
        <v>608</v>
      </c>
      <c r="G118" s="419" t="s">
        <v>601</v>
      </c>
      <c r="H118" s="410" t="s">
        <v>671</v>
      </c>
      <c r="I118" s="429">
        <f>ROUND(Aktiven!C17,0)</f>
        <v>0</v>
      </c>
      <c r="J118" s="421" t="s">
        <v>384</v>
      </c>
      <c r="K118" s="429">
        <f>ROUND(Bilanz_W!O17,0)</f>
        <v>0</v>
      </c>
      <c r="L118" s="419"/>
      <c r="M118" s="419" t="str">
        <f t="shared" si="3"/>
        <v>OK</v>
      </c>
    </row>
    <row r="119" spans="1:13" x14ac:dyDescent="0.2">
      <c r="A119" s="462" t="s">
        <v>666</v>
      </c>
      <c r="B119" s="419" t="s">
        <v>211</v>
      </c>
      <c r="C119" s="419" t="s">
        <v>400</v>
      </c>
      <c r="D119" s="410" t="s">
        <v>669</v>
      </c>
      <c r="E119" s="421" t="s">
        <v>384</v>
      </c>
      <c r="F119" s="419" t="s">
        <v>608</v>
      </c>
      <c r="G119" s="419" t="s">
        <v>601</v>
      </c>
      <c r="H119" s="410" t="s">
        <v>672</v>
      </c>
      <c r="I119" s="429">
        <f>ROUND(Aktiven!C21,0)</f>
        <v>0</v>
      </c>
      <c r="J119" s="421" t="s">
        <v>384</v>
      </c>
      <c r="K119" s="429">
        <f>ROUND(Bilanz_W!O21,0)</f>
        <v>0</v>
      </c>
      <c r="L119" s="419"/>
      <c r="M119" s="419" t="str">
        <f t="shared" si="3"/>
        <v>OK</v>
      </c>
    </row>
    <row r="120" spans="1:13" x14ac:dyDescent="0.2">
      <c r="A120" s="462" t="s">
        <v>673</v>
      </c>
      <c r="B120" s="419" t="s">
        <v>211</v>
      </c>
      <c r="C120" s="419" t="s">
        <v>400</v>
      </c>
      <c r="D120" s="410" t="s">
        <v>446</v>
      </c>
      <c r="E120" s="421" t="s">
        <v>384</v>
      </c>
      <c r="F120" s="419" t="s">
        <v>608</v>
      </c>
      <c r="G120" s="419" t="s">
        <v>601</v>
      </c>
      <c r="H120" s="410" t="s">
        <v>674</v>
      </c>
      <c r="I120" s="429">
        <f>ROUND(Aktiven!C25,0)</f>
        <v>0</v>
      </c>
      <c r="J120" s="421" t="s">
        <v>384</v>
      </c>
      <c r="K120" s="429">
        <f>ROUND(Bilanz_W!O25,0)</f>
        <v>0</v>
      </c>
      <c r="L120" s="419"/>
      <c r="M120" s="419" t="str">
        <f t="shared" si="3"/>
        <v>OK</v>
      </c>
    </row>
    <row r="121" spans="1:13" x14ac:dyDescent="0.2">
      <c r="A121" s="420" t="s">
        <v>610</v>
      </c>
      <c r="B121" s="419" t="s">
        <v>285</v>
      </c>
      <c r="C121" s="419" t="s">
        <v>401</v>
      </c>
      <c r="D121" s="410" t="s">
        <v>611</v>
      </c>
      <c r="E121" s="421" t="s">
        <v>384</v>
      </c>
      <c r="F121" s="419" t="s">
        <v>608</v>
      </c>
      <c r="G121" s="419" t="s">
        <v>601</v>
      </c>
      <c r="H121" s="410" t="s">
        <v>612</v>
      </c>
      <c r="I121" s="429">
        <f>ROUND(Passiven!C36,0)</f>
        <v>0</v>
      </c>
      <c r="J121" s="421" t="s">
        <v>384</v>
      </c>
      <c r="K121" s="429">
        <f>ROUND(Bilanz_W!O67,0)</f>
        <v>0</v>
      </c>
      <c r="L121" s="419"/>
      <c r="M121" s="419" t="str">
        <f t="shared" si="3"/>
        <v>OK</v>
      </c>
    </row>
    <row r="122" spans="1:13" x14ac:dyDescent="0.2">
      <c r="A122" s="420" t="s">
        <v>618</v>
      </c>
      <c r="B122" s="419" t="s">
        <v>285</v>
      </c>
      <c r="C122" s="419" t="s">
        <v>401</v>
      </c>
      <c r="D122" s="410" t="s">
        <v>565</v>
      </c>
      <c r="E122" s="421" t="s">
        <v>384</v>
      </c>
      <c r="F122" s="419" t="s">
        <v>608</v>
      </c>
      <c r="G122" s="419" t="s">
        <v>601</v>
      </c>
      <c r="H122" s="410" t="s">
        <v>619</v>
      </c>
      <c r="I122" s="429">
        <f>ROUND(Passiven!D36,0)</f>
        <v>0</v>
      </c>
      <c r="J122" s="421" t="s">
        <v>384</v>
      </c>
      <c r="K122" s="429">
        <f>ROUND(Bilanz_W!H67,0)</f>
        <v>0</v>
      </c>
      <c r="L122" s="419"/>
      <c r="M122" s="419" t="str">
        <f t="shared" si="3"/>
        <v>OK</v>
      </c>
    </row>
    <row r="123" spans="1:13" x14ac:dyDescent="0.2">
      <c r="A123" s="420" t="s">
        <v>622</v>
      </c>
      <c r="B123" s="419" t="s">
        <v>285</v>
      </c>
      <c r="C123" s="419" t="s">
        <v>401</v>
      </c>
      <c r="D123" s="410" t="s">
        <v>441</v>
      </c>
      <c r="E123" s="421" t="s">
        <v>384</v>
      </c>
      <c r="F123" s="419" t="s">
        <v>608</v>
      </c>
      <c r="G123" s="419" t="s">
        <v>601</v>
      </c>
      <c r="H123" s="410" t="s">
        <v>639</v>
      </c>
      <c r="I123" s="429">
        <f>ROUND(Passiven!C7,0)</f>
        <v>0</v>
      </c>
      <c r="J123" s="421" t="s">
        <v>384</v>
      </c>
      <c r="K123" s="429">
        <f>ROUND(Bilanz_W!O38,0)</f>
        <v>0</v>
      </c>
      <c r="L123" s="419"/>
      <c r="M123" s="419" t="str">
        <f t="shared" si="3"/>
        <v>OK</v>
      </c>
    </row>
    <row r="124" spans="1:13" x14ac:dyDescent="0.2">
      <c r="A124" s="420" t="s">
        <v>623</v>
      </c>
      <c r="B124" s="419" t="s">
        <v>285</v>
      </c>
      <c r="C124" s="419" t="s">
        <v>401</v>
      </c>
      <c r="D124" s="410" t="s">
        <v>425</v>
      </c>
      <c r="E124" s="421" t="s">
        <v>384</v>
      </c>
      <c r="F124" s="419" t="s">
        <v>608</v>
      </c>
      <c r="G124" s="419" t="s">
        <v>601</v>
      </c>
      <c r="H124" s="410" t="s">
        <v>640</v>
      </c>
      <c r="I124" s="429">
        <f>ROUND(Passiven!C10,0)</f>
        <v>0</v>
      </c>
      <c r="J124" s="421" t="s">
        <v>384</v>
      </c>
      <c r="K124" s="429">
        <f>ROUND(Bilanz_W!O41,0)</f>
        <v>0</v>
      </c>
      <c r="L124" s="419"/>
      <c r="M124" s="419" t="str">
        <f t="shared" si="3"/>
        <v>OK</v>
      </c>
    </row>
    <row r="125" spans="1:13" x14ac:dyDescent="0.2">
      <c r="A125" s="462" t="s">
        <v>667</v>
      </c>
      <c r="B125" s="419" t="s">
        <v>285</v>
      </c>
      <c r="C125" s="419" t="s">
        <v>401</v>
      </c>
      <c r="D125" s="410" t="s">
        <v>421</v>
      </c>
      <c r="E125" s="421" t="s">
        <v>384</v>
      </c>
      <c r="F125" s="419" t="s">
        <v>608</v>
      </c>
      <c r="G125" s="419" t="s">
        <v>601</v>
      </c>
      <c r="H125" s="410" t="s">
        <v>676</v>
      </c>
      <c r="I125" s="429">
        <f>ROUND(Passiven!C15,0)</f>
        <v>0</v>
      </c>
      <c r="J125" s="421" t="s">
        <v>384</v>
      </c>
      <c r="K125" s="429">
        <f>ROUND(Bilanz_W!O46,0)</f>
        <v>0</v>
      </c>
      <c r="L125" s="419"/>
      <c r="M125" s="419" t="str">
        <f t="shared" si="3"/>
        <v>OK</v>
      </c>
    </row>
    <row r="126" spans="1:13" x14ac:dyDescent="0.2">
      <c r="A126" s="462" t="s">
        <v>668</v>
      </c>
      <c r="B126" s="419" t="s">
        <v>285</v>
      </c>
      <c r="C126" s="419" t="s">
        <v>401</v>
      </c>
      <c r="D126" s="410" t="s">
        <v>675</v>
      </c>
      <c r="E126" s="421" t="s">
        <v>384</v>
      </c>
      <c r="F126" s="419" t="s">
        <v>608</v>
      </c>
      <c r="G126" s="419" t="s">
        <v>601</v>
      </c>
      <c r="H126" s="410" t="s">
        <v>677</v>
      </c>
      <c r="I126" s="429">
        <f>ROUND(Passiven!C19,0)</f>
        <v>0</v>
      </c>
      <c r="J126" s="421" t="s">
        <v>384</v>
      </c>
      <c r="K126" s="429">
        <f>ROUND(Bilanz_W!O50,0)</f>
        <v>0</v>
      </c>
      <c r="L126" s="419"/>
      <c r="M126" s="419" t="str">
        <f t="shared" si="3"/>
        <v>OK</v>
      </c>
    </row>
    <row r="127" spans="1:13" x14ac:dyDescent="0.2">
      <c r="A127" s="462" t="s">
        <v>613</v>
      </c>
      <c r="B127" s="419" t="s">
        <v>211</v>
      </c>
      <c r="C127" s="419" t="s">
        <v>400</v>
      </c>
      <c r="D127" s="410" t="s">
        <v>415</v>
      </c>
      <c r="E127" s="421" t="s">
        <v>384</v>
      </c>
      <c r="F127" s="419" t="s">
        <v>614</v>
      </c>
      <c r="G127" s="419" t="s">
        <v>602</v>
      </c>
      <c r="H127" s="410" t="s">
        <v>615</v>
      </c>
      <c r="I127" s="429">
        <f>ROUND(Aktiven!C35,0)</f>
        <v>0</v>
      </c>
      <c r="J127" s="421" t="s">
        <v>384</v>
      </c>
      <c r="K127" s="429">
        <f>ROUND(Bilanz_F!J35,0)</f>
        <v>0</v>
      </c>
      <c r="L127" s="419"/>
      <c r="M127" s="419" t="str">
        <f t="shared" si="3"/>
        <v>OK</v>
      </c>
    </row>
    <row r="128" spans="1:13" x14ac:dyDescent="0.2">
      <c r="A128" s="420" t="s">
        <v>630</v>
      </c>
      <c r="B128" s="419" t="s">
        <v>211</v>
      </c>
      <c r="C128" s="419" t="s">
        <v>400</v>
      </c>
      <c r="D128" s="410" t="s">
        <v>428</v>
      </c>
      <c r="E128" s="421" t="s">
        <v>384</v>
      </c>
      <c r="F128" s="419" t="s">
        <v>614</v>
      </c>
      <c r="G128" s="419" t="s">
        <v>602</v>
      </c>
      <c r="H128" s="410" t="s">
        <v>641</v>
      </c>
      <c r="I128" s="429">
        <f>ROUND(Aktiven!C11,0)</f>
        <v>0</v>
      </c>
      <c r="J128" s="421" t="s">
        <v>384</v>
      </c>
      <c r="K128" s="429">
        <f>ROUND(Bilanz_F!J11,0)</f>
        <v>0</v>
      </c>
      <c r="L128" s="419"/>
      <c r="M128" s="419" t="str">
        <f t="shared" si="3"/>
        <v>OK</v>
      </c>
    </row>
    <row r="129" spans="1:13" x14ac:dyDescent="0.2">
      <c r="A129" s="420" t="s">
        <v>629</v>
      </c>
      <c r="B129" s="419" t="s">
        <v>211</v>
      </c>
      <c r="C129" s="419" t="s">
        <v>400</v>
      </c>
      <c r="D129" s="410" t="s">
        <v>418</v>
      </c>
      <c r="E129" s="421" t="s">
        <v>384</v>
      </c>
      <c r="F129" s="419" t="s">
        <v>614</v>
      </c>
      <c r="G129" s="419" t="s">
        <v>602</v>
      </c>
      <c r="H129" s="410" t="s">
        <v>642</v>
      </c>
      <c r="I129" s="429">
        <f>ROUND(Aktiven!C14,0)</f>
        <v>0</v>
      </c>
      <c r="J129" s="421" t="s">
        <v>384</v>
      </c>
      <c r="K129" s="429">
        <f>ROUND(Bilanz_F!J14,0)</f>
        <v>0</v>
      </c>
      <c r="L129" s="419"/>
      <c r="M129" s="419" t="str">
        <f t="shared" si="3"/>
        <v>OK</v>
      </c>
    </row>
    <row r="130" spans="1:13" x14ac:dyDescent="0.2">
      <c r="A130" s="462" t="s">
        <v>678</v>
      </c>
      <c r="B130" s="419" t="s">
        <v>211</v>
      </c>
      <c r="C130" s="419" t="s">
        <v>400</v>
      </c>
      <c r="D130" s="410" t="s">
        <v>421</v>
      </c>
      <c r="E130" s="421" t="s">
        <v>384</v>
      </c>
      <c r="F130" s="419" t="s">
        <v>614</v>
      </c>
      <c r="G130" s="419" t="s">
        <v>602</v>
      </c>
      <c r="H130" s="410" t="s">
        <v>682</v>
      </c>
      <c r="I130" s="429">
        <f>ROUND(Aktiven!C15,0)</f>
        <v>0</v>
      </c>
      <c r="J130" s="421" t="s">
        <v>384</v>
      </c>
      <c r="K130" s="429">
        <f>ROUND(Bilanz_F!J15,0)</f>
        <v>0</v>
      </c>
      <c r="L130" s="419"/>
      <c r="M130" s="419" t="str">
        <f t="shared" si="3"/>
        <v>OK</v>
      </c>
    </row>
    <row r="131" spans="1:13" x14ac:dyDescent="0.2">
      <c r="A131" s="462" t="s">
        <v>679</v>
      </c>
      <c r="B131" s="419" t="s">
        <v>211</v>
      </c>
      <c r="C131" s="419" t="s">
        <v>400</v>
      </c>
      <c r="D131" s="410" t="s">
        <v>487</v>
      </c>
      <c r="E131" s="421" t="s">
        <v>384</v>
      </c>
      <c r="F131" s="419" t="s">
        <v>614</v>
      </c>
      <c r="G131" s="419" t="s">
        <v>602</v>
      </c>
      <c r="H131" s="410" t="s">
        <v>683</v>
      </c>
      <c r="I131" s="429">
        <f>ROUND(Aktiven!C17,0)</f>
        <v>0</v>
      </c>
      <c r="J131" s="421" t="s">
        <v>384</v>
      </c>
      <c r="K131" s="429">
        <f>ROUND(Bilanz_F!J17,0)</f>
        <v>0</v>
      </c>
      <c r="L131" s="419"/>
      <c r="M131" s="419" t="str">
        <f t="shared" si="3"/>
        <v>OK</v>
      </c>
    </row>
    <row r="132" spans="1:13" x14ac:dyDescent="0.2">
      <c r="A132" s="462" t="s">
        <v>680</v>
      </c>
      <c r="B132" s="419" t="s">
        <v>211</v>
      </c>
      <c r="C132" s="419" t="s">
        <v>400</v>
      </c>
      <c r="D132" s="410" t="s">
        <v>669</v>
      </c>
      <c r="E132" s="421" t="s">
        <v>384</v>
      </c>
      <c r="F132" s="419" t="s">
        <v>614</v>
      </c>
      <c r="G132" s="419" t="s">
        <v>602</v>
      </c>
      <c r="H132" s="410" t="s">
        <v>684</v>
      </c>
      <c r="I132" s="429">
        <f>ROUND(Aktiven!C21,0)</f>
        <v>0</v>
      </c>
      <c r="J132" s="421" t="s">
        <v>384</v>
      </c>
      <c r="K132" s="429">
        <f>ROUND(Bilanz_F!J21,0)</f>
        <v>0</v>
      </c>
      <c r="L132" s="419"/>
      <c r="M132" s="419" t="str">
        <f t="shared" si="3"/>
        <v>OK</v>
      </c>
    </row>
    <row r="133" spans="1:13" x14ac:dyDescent="0.2">
      <c r="A133" s="462" t="s">
        <v>681</v>
      </c>
      <c r="B133" s="419" t="s">
        <v>211</v>
      </c>
      <c r="C133" s="419" t="s">
        <v>400</v>
      </c>
      <c r="D133" s="410" t="s">
        <v>446</v>
      </c>
      <c r="E133" s="421" t="s">
        <v>384</v>
      </c>
      <c r="F133" s="419" t="s">
        <v>614</v>
      </c>
      <c r="G133" s="419" t="s">
        <v>602</v>
      </c>
      <c r="H133" s="410" t="s">
        <v>685</v>
      </c>
      <c r="I133" s="429">
        <f>ROUND(Aktiven!C25,0)</f>
        <v>0</v>
      </c>
      <c r="J133" s="421" t="s">
        <v>384</v>
      </c>
      <c r="K133" s="429">
        <f>ROUND(Bilanz_F!J25,0)</f>
        <v>0</v>
      </c>
      <c r="L133" s="419"/>
      <c r="M133" s="419" t="str">
        <f t="shared" si="3"/>
        <v>OK</v>
      </c>
    </row>
    <row r="134" spans="1:13" x14ac:dyDescent="0.2">
      <c r="A134" s="420" t="s">
        <v>631</v>
      </c>
      <c r="B134" s="419" t="s">
        <v>285</v>
      </c>
      <c r="C134" s="419" t="s">
        <v>401</v>
      </c>
      <c r="D134" s="410" t="s">
        <v>441</v>
      </c>
      <c r="E134" s="421" t="s">
        <v>384</v>
      </c>
      <c r="F134" s="419" t="s">
        <v>614</v>
      </c>
      <c r="G134" s="419" t="s">
        <v>602</v>
      </c>
      <c r="H134" s="410" t="s">
        <v>643</v>
      </c>
      <c r="I134" s="429">
        <f>ROUND(Passiven!C7,0)</f>
        <v>0</v>
      </c>
      <c r="J134" s="421" t="s">
        <v>384</v>
      </c>
      <c r="K134" s="429">
        <f>ROUND(Bilanz_F!J38,0)</f>
        <v>0</v>
      </c>
      <c r="L134" s="419"/>
      <c r="M134" s="419" t="str">
        <f t="shared" si="3"/>
        <v>OK</v>
      </c>
    </row>
    <row r="135" spans="1:13" x14ac:dyDescent="0.2">
      <c r="A135" s="420" t="s">
        <v>632</v>
      </c>
      <c r="B135" s="419" t="s">
        <v>285</v>
      </c>
      <c r="C135" s="419" t="s">
        <v>401</v>
      </c>
      <c r="D135" s="410" t="s">
        <v>425</v>
      </c>
      <c r="E135" s="421" t="s">
        <v>384</v>
      </c>
      <c r="F135" s="419" t="s">
        <v>614</v>
      </c>
      <c r="G135" s="419" t="s">
        <v>602</v>
      </c>
      <c r="H135" s="410" t="s">
        <v>644</v>
      </c>
      <c r="I135" s="429">
        <f>ROUND(Passiven!C10,0)</f>
        <v>0</v>
      </c>
      <c r="J135" s="421" t="s">
        <v>384</v>
      </c>
      <c r="K135" s="429">
        <f>ROUND(Bilanz_F!J41,0)</f>
        <v>0</v>
      </c>
      <c r="L135" s="419"/>
      <c r="M135" s="419" t="str">
        <f t="shared" si="3"/>
        <v>OK</v>
      </c>
    </row>
    <row r="136" spans="1:13" x14ac:dyDescent="0.2">
      <c r="A136" s="462" t="s">
        <v>667</v>
      </c>
      <c r="B136" s="419" t="s">
        <v>285</v>
      </c>
      <c r="C136" s="419" t="s">
        <v>401</v>
      </c>
      <c r="D136" s="410" t="s">
        <v>421</v>
      </c>
      <c r="E136" s="421" t="s">
        <v>384</v>
      </c>
      <c r="F136" s="419" t="s">
        <v>614</v>
      </c>
      <c r="G136" s="419" t="s">
        <v>602</v>
      </c>
      <c r="H136" s="410" t="s">
        <v>686</v>
      </c>
      <c r="I136" s="429">
        <f>ROUND(Passiven!C15,0)</f>
        <v>0</v>
      </c>
      <c r="J136" s="421" t="s">
        <v>384</v>
      </c>
      <c r="K136" s="429">
        <f>ROUND(Bilanz_F!J46,0)</f>
        <v>0</v>
      </c>
      <c r="L136" s="419"/>
      <c r="M136" s="419" t="str">
        <f t="shared" si="3"/>
        <v>OK</v>
      </c>
    </row>
    <row r="137" spans="1:13" x14ac:dyDescent="0.2">
      <c r="A137" s="462" t="s">
        <v>668</v>
      </c>
      <c r="B137" s="419" t="s">
        <v>285</v>
      </c>
      <c r="C137" s="419" t="s">
        <v>401</v>
      </c>
      <c r="D137" s="410" t="s">
        <v>675</v>
      </c>
      <c r="E137" s="421" t="s">
        <v>384</v>
      </c>
      <c r="F137" s="419" t="s">
        <v>614</v>
      </c>
      <c r="G137" s="419" t="s">
        <v>602</v>
      </c>
      <c r="H137" s="410" t="s">
        <v>687</v>
      </c>
      <c r="I137" s="429">
        <f>ROUND(Passiven!C19,0)</f>
        <v>0</v>
      </c>
      <c r="J137" s="421" t="s">
        <v>384</v>
      </c>
      <c r="K137" s="429">
        <f>ROUND(Bilanz_F!J50,0)</f>
        <v>0</v>
      </c>
      <c r="L137" s="419"/>
      <c r="M137" s="419" t="str">
        <f t="shared" si="3"/>
        <v>OK</v>
      </c>
    </row>
    <row r="138" spans="1:13" x14ac:dyDescent="0.2">
      <c r="A138" s="420" t="s">
        <v>624</v>
      </c>
      <c r="B138" s="419" t="s">
        <v>608</v>
      </c>
      <c r="C138" s="419" t="s">
        <v>601</v>
      </c>
      <c r="D138" s="410" t="s">
        <v>617</v>
      </c>
      <c r="E138" s="421" t="s">
        <v>384</v>
      </c>
      <c r="F138" s="419" t="s">
        <v>608</v>
      </c>
      <c r="G138" s="419" t="s">
        <v>601</v>
      </c>
      <c r="H138" s="410" t="s">
        <v>645</v>
      </c>
      <c r="I138" s="429">
        <f>ROUND(Bilanz_W!H35,0)</f>
        <v>0</v>
      </c>
      <c r="J138" s="421" t="s">
        <v>384</v>
      </c>
      <c r="K138" s="429">
        <f>ROUND(SUM(Bilanz_W!C35:G35),0)</f>
        <v>0</v>
      </c>
      <c r="L138" s="419"/>
      <c r="M138" s="419" t="str">
        <f t="shared" si="3"/>
        <v>OK</v>
      </c>
    </row>
    <row r="139" spans="1:13" x14ac:dyDescent="0.2">
      <c r="A139" s="420" t="s">
        <v>625</v>
      </c>
      <c r="B139" s="419" t="s">
        <v>608</v>
      </c>
      <c r="C139" s="419" t="s">
        <v>601</v>
      </c>
      <c r="D139" s="410" t="s">
        <v>634</v>
      </c>
      <c r="E139" s="421" t="s">
        <v>384</v>
      </c>
      <c r="F139" s="419" t="s">
        <v>608</v>
      </c>
      <c r="G139" s="419" t="s">
        <v>601</v>
      </c>
      <c r="H139" s="410" t="s">
        <v>646</v>
      </c>
      <c r="I139" s="429">
        <f>ROUND(Bilanz_W!N35,0)</f>
        <v>0</v>
      </c>
      <c r="J139" s="421" t="s">
        <v>384</v>
      </c>
      <c r="K139" s="429">
        <f>ROUND(SUM(Bilanz_W!I35:M35),0)</f>
        <v>0</v>
      </c>
      <c r="L139" s="419"/>
      <c r="M139" s="419" t="str">
        <f t="shared" si="3"/>
        <v>OK</v>
      </c>
    </row>
    <row r="140" spans="1:13" x14ac:dyDescent="0.2">
      <c r="A140" s="420" t="s">
        <v>626</v>
      </c>
      <c r="B140" s="419" t="s">
        <v>608</v>
      </c>
      <c r="C140" s="419" t="s">
        <v>601</v>
      </c>
      <c r="D140" s="410" t="s">
        <v>619</v>
      </c>
      <c r="E140" s="421" t="s">
        <v>384</v>
      </c>
      <c r="F140" s="419" t="s">
        <v>608</v>
      </c>
      <c r="G140" s="419" t="s">
        <v>601</v>
      </c>
      <c r="H140" s="410" t="s">
        <v>647</v>
      </c>
      <c r="I140" s="429">
        <f>ROUND(Bilanz_W!H67,0)</f>
        <v>0</v>
      </c>
      <c r="J140" s="421" t="s">
        <v>384</v>
      </c>
      <c r="K140" s="429">
        <f>ROUND(SUM(Bilanz_W!C67:G67),0)</f>
        <v>0</v>
      </c>
      <c r="L140" s="419"/>
      <c r="M140" s="419" t="str">
        <f t="shared" si="3"/>
        <v>OK</v>
      </c>
    </row>
    <row r="141" spans="1:13" x14ac:dyDescent="0.2">
      <c r="A141" s="420" t="s">
        <v>627</v>
      </c>
      <c r="B141" s="419" t="s">
        <v>608</v>
      </c>
      <c r="C141" s="419" t="s">
        <v>601</v>
      </c>
      <c r="D141" s="410" t="s">
        <v>635</v>
      </c>
      <c r="E141" s="421" t="s">
        <v>384</v>
      </c>
      <c r="F141" s="419" t="s">
        <v>608</v>
      </c>
      <c r="G141" s="419" t="s">
        <v>601</v>
      </c>
      <c r="H141" s="410" t="s">
        <v>648</v>
      </c>
      <c r="I141" s="429">
        <f>ROUND(Bilanz_W!N67,0)</f>
        <v>0</v>
      </c>
      <c r="J141" s="421" t="s">
        <v>384</v>
      </c>
      <c r="K141" s="429">
        <f>ROUND(SUM(Bilanz_W!I67:M67),0)</f>
        <v>0</v>
      </c>
      <c r="L141" s="419"/>
      <c r="M141" s="419" t="str">
        <f t="shared" si="3"/>
        <v>OK</v>
      </c>
    </row>
    <row r="142" spans="1:13" x14ac:dyDescent="0.2">
      <c r="A142" s="420" t="s">
        <v>628</v>
      </c>
      <c r="B142" s="419" t="s">
        <v>614</v>
      </c>
      <c r="C142" s="419" t="s">
        <v>602</v>
      </c>
      <c r="D142" s="410" t="s">
        <v>615</v>
      </c>
      <c r="E142" s="421" t="s">
        <v>384</v>
      </c>
      <c r="F142" s="419" t="s">
        <v>614</v>
      </c>
      <c r="G142" s="419" t="s">
        <v>602</v>
      </c>
      <c r="H142" s="410" t="s">
        <v>649</v>
      </c>
      <c r="I142" s="429">
        <f>ROUND(Bilanz_F!J35,0)</f>
        <v>0</v>
      </c>
      <c r="J142" s="421" t="s">
        <v>384</v>
      </c>
      <c r="K142" s="429">
        <f>ROUND(SUM(Bilanz_F!C35:I35),0)</f>
        <v>0</v>
      </c>
      <c r="L142" s="419"/>
      <c r="M142" s="419" t="str">
        <f t="shared" si="3"/>
        <v>OK</v>
      </c>
    </row>
    <row r="143" spans="1:13" x14ac:dyDescent="0.2">
      <c r="A143" s="420" t="s">
        <v>633</v>
      </c>
      <c r="B143" s="419" t="s">
        <v>614</v>
      </c>
      <c r="C143" s="419" t="s">
        <v>602</v>
      </c>
      <c r="D143" s="410" t="s">
        <v>636</v>
      </c>
      <c r="E143" s="421" t="s">
        <v>384</v>
      </c>
      <c r="F143" s="419" t="s">
        <v>614</v>
      </c>
      <c r="G143" s="419" t="s">
        <v>602</v>
      </c>
      <c r="H143" s="410" t="s">
        <v>650</v>
      </c>
      <c r="I143" s="429">
        <f>ROUND(Bilanz_F!J57,0)</f>
        <v>0</v>
      </c>
      <c r="J143" s="421" t="s">
        <v>384</v>
      </c>
      <c r="K143" s="429">
        <f>ROUND(SUM(Bilanz_F!C57:I57),0)</f>
        <v>0</v>
      </c>
      <c r="L143" s="419"/>
      <c r="M143" s="419" t="str">
        <f t="shared" si="3"/>
        <v>OK</v>
      </c>
    </row>
    <row r="144" spans="1:13" x14ac:dyDescent="0.2">
      <c r="A144" s="462" t="s">
        <v>658</v>
      </c>
      <c r="B144" s="419" t="s">
        <v>659</v>
      </c>
      <c r="C144" s="419" t="s">
        <v>549</v>
      </c>
      <c r="D144" s="410" t="s">
        <v>660</v>
      </c>
      <c r="E144" s="421" t="s">
        <v>384</v>
      </c>
      <c r="F144" s="419" t="s">
        <v>659</v>
      </c>
      <c r="G144" s="419" t="s">
        <v>549</v>
      </c>
      <c r="H144" s="410" t="s">
        <v>661</v>
      </c>
      <c r="I144" s="429">
        <f>ROUND('Indikatoren-Konsolidiert'!D30,0)</f>
        <v>0</v>
      </c>
      <c r="J144" s="421" t="s">
        <v>384</v>
      </c>
      <c r="K144" s="429">
        <f>ROUND(SUM('Indikatoren-Konsolidiert'!D31:D32),0)</f>
        <v>0</v>
      </c>
      <c r="L144" s="419"/>
      <c r="M144" s="419" t="str">
        <f t="shared" si="3"/>
        <v>OK</v>
      </c>
    </row>
  </sheetData>
  <sheetProtection algorithmName="SHA-512" hashValue="B1NHWsh3rWpMM20t9hhuWWyiT5E6id8zSpPe7GodGuzTzif9XwPgSWGfAA/x4QAMKaFUrV3u3b+LdX+cOwNEtA==" saltValue="ixwYSbqfI8D13xnu5SlVZg==" spinCount="100000" sheet="1" autoFilter="0"/>
  <autoFilter ref="A21:M144" xr:uid="{00000000-0009-0000-0000-000015000000}"/>
  <mergeCells count="10">
    <mergeCell ref="N18:N20"/>
    <mergeCell ref="A19:A20"/>
    <mergeCell ref="J19:J20"/>
    <mergeCell ref="E19:E20"/>
    <mergeCell ref="B19:D19"/>
    <mergeCell ref="B18:H18"/>
    <mergeCell ref="F19:H19"/>
    <mergeCell ref="I18:M18"/>
    <mergeCell ref="K19:L19"/>
    <mergeCell ref="M19:M20"/>
  </mergeCells>
  <conditionalFormatting sqref="A4">
    <cfRule type="expression" dxfId="1" priority="1">
      <formula>$B$4&gt;0</formula>
    </cfRule>
    <cfRule type="expression" dxfId="0" priority="2">
      <formula>$B$4=0</formula>
    </cfRule>
  </conditionalFormatting>
  <hyperlinks>
    <hyperlink ref="D22" location="Aktiven!C35" display="C35" xr:uid="{00000000-0004-0000-1500-000000000000}"/>
    <hyperlink ref="H22" location="Passiven!C36" display="C36" xr:uid="{00000000-0004-0000-1500-000001000000}"/>
    <hyperlink ref="D24" location="Aktiven!E35" display="Aktiven!E35" xr:uid="{00000000-0004-0000-1500-000002000000}"/>
    <hyperlink ref="D25" location="Aktiven!D35" display="Aktiven!D35" xr:uid="{00000000-0004-0000-1500-000003000000}"/>
    <hyperlink ref="D28" location="Aktiven!C14" display="Aktiven!C14" xr:uid="{00000000-0004-0000-1500-000004000000}"/>
    <hyperlink ref="D29" location="Aktiven!C14" display="Aktiven!C14" xr:uid="{00000000-0004-0000-1500-000005000000}"/>
    <hyperlink ref="D30" location="Aktiven!E14" display="Aktiven!E14" xr:uid="{00000000-0004-0000-1500-000006000000}"/>
    <hyperlink ref="D31" location="Aktiven!E14" display="Aktiven!E14" xr:uid="{00000000-0004-0000-1500-000007000000}"/>
    <hyperlink ref="D32" location="Aktiven!D14" display="Aktiven!D14" xr:uid="{00000000-0004-0000-1500-000008000000}"/>
    <hyperlink ref="D35" location="Aktiven!C15" display="Aktiven!C15" xr:uid="{00000000-0004-0000-1500-000009000000}"/>
    <hyperlink ref="D36" location="Aktiven!D15" display="Aktiven!D15" xr:uid="{00000000-0004-0000-1500-00000A000000}"/>
    <hyperlink ref="D37" location="Aktiven!E15" display="Aktiven!E15" xr:uid="{00000000-0004-0000-1500-00000B000000}"/>
    <hyperlink ref="D38" location="Passiven!C36" display="C36" xr:uid="{00000000-0004-0000-1500-00000C000000}"/>
    <hyperlink ref="D39" location="Passiven!E36" display="E36" xr:uid="{00000000-0004-0000-1500-00000D000000}"/>
    <hyperlink ref="D40" location="Passiven!D36" display="D36" xr:uid="{00000000-0004-0000-1500-00000E000000}"/>
    <hyperlink ref="D43" location="Passiven!C35" display="C35" xr:uid="{00000000-0004-0000-1500-00000F000000}"/>
    <hyperlink ref="D44" location="Passiven!C10" display="Passiven!C10" xr:uid="{00000000-0004-0000-1500-000010000000}"/>
    <hyperlink ref="D45" location="Passiven!C10" display="Passiven!C10" xr:uid="{00000000-0004-0000-1500-000011000000}"/>
    <hyperlink ref="D51" location="Passiven!C10" display="Passiven!C10" xr:uid="{00000000-0004-0000-1500-000012000000}"/>
    <hyperlink ref="D56" location="Passiven!E10" display="Passiven!E10" xr:uid="{00000000-0004-0000-1500-000013000000}"/>
    <hyperlink ref="D57" location="Passiven!D10" display="Passiven!D10" xr:uid="{00000000-0004-0000-1500-000014000000}"/>
    <hyperlink ref="D60" location="Passiven!E10" display="Passiven!E10" xr:uid="{00000000-0004-0000-1500-000015000000}"/>
    <hyperlink ref="D65" location="Passiven!C10" display="Passiven!C10" xr:uid="{00000000-0004-0000-1500-000016000000}"/>
    <hyperlink ref="D66" location="Passiven!C11" display="Passiven!C11" xr:uid="{00000000-0004-0000-1500-000017000000}"/>
    <hyperlink ref="D67" location="Passiven!C11" display="Passiven!C11" xr:uid="{00000000-0004-0000-1500-000018000000}"/>
    <hyperlink ref="D68" location="Passiven!E11" display="Passiven!E11" xr:uid="{00000000-0004-0000-1500-000019000000}"/>
    <hyperlink ref="D69" location="Passiven!E11" display="Passiven!E11" xr:uid="{00000000-0004-0000-1500-00001A000000}"/>
    <hyperlink ref="D46" location="Passiven!E10" display="Passiven!E10" xr:uid="{00000000-0004-0000-1500-00001B000000}"/>
    <hyperlink ref="D70" location="Hypotheken!C8" display="Hypotheken!C8" xr:uid="{00000000-0004-0000-1500-00001C000000}"/>
    <hyperlink ref="D23" location="Aktiven!C35" display="Aktiven!C35" xr:uid="{00000000-0004-0000-1500-00001D000000}"/>
    <hyperlink ref="H29" location="'Forder. ggü. Kunden'!D6:I6" display="Forder. ggü. Kunden'!D6:I6" xr:uid="{00000000-0004-0000-1500-00001E000000}"/>
    <hyperlink ref="H30" location="'Forder. ggü. Kunden'!D6:H6" display="Forder. ggü. Kunden'!D6:H6" xr:uid="{00000000-0004-0000-1500-00001F000000}"/>
    <hyperlink ref="H31" location="Aktiven_Passiven_2!A1" display="Aktiven_Passiven_2!A1" xr:uid="{00000000-0004-0000-1500-000020000000}"/>
    <hyperlink ref="H32" location="Aktiven_Passiven_2!A1" display="Aktiven_Passiven_2!A1" xr:uid="{00000000-0004-0000-1500-000021000000}"/>
    <hyperlink ref="H28" location="Aktiven_Passiven_2!A1" display="Aktiven_Passiven_2!A1" xr:uid="{00000000-0004-0000-1500-000022000000}"/>
    <hyperlink ref="H23" location="Aktiven_Passiven_2!A1" display="Aktiven_Passiven_2!A1" xr:uid="{00000000-0004-0000-1500-000023000000}"/>
    <hyperlink ref="H24" location="Aktiven_Passiven_2!A1" display="Aktiven_Passiven_2!A1" xr:uid="{00000000-0004-0000-1500-000024000000}"/>
    <hyperlink ref="H25" location="Aktiven_Passiven_2!A1" display="Aktiven_Passiven_2!A1" xr:uid="{00000000-0004-0000-1500-000025000000}"/>
    <hyperlink ref="H26" location="Aktiven_Passiven_2!A1" display="Aktiven_Passiven_2!A1" xr:uid="{00000000-0004-0000-1500-000026000000}"/>
    <hyperlink ref="H27" location="Aktiven_Passiven_2!A1" display="Aktiven_Passiven_2!A1" xr:uid="{00000000-0004-0000-1500-000027000000}"/>
    <hyperlink ref="H33" location="Aktiven_Passiven_2!A1" display="Aktiven_Passiven_2!A1" xr:uid="{00000000-0004-0000-1500-000028000000}"/>
    <hyperlink ref="H34" location="Aktiven_Passiven_2!A1" display="Aktiven_Passiven_2!A1" xr:uid="{00000000-0004-0000-1500-000029000000}"/>
    <hyperlink ref="H35" location="Hypotheken!D11:G11" display="Hypotheken!D11:G11" xr:uid="{00000000-0004-0000-1500-00002A000000}"/>
    <hyperlink ref="H36" location="Hypotheken!D31:H31" display="Hypotheken!D31:H31" xr:uid="{00000000-0004-0000-1500-00002B000000}"/>
    <hyperlink ref="H37" location="Hypotheken!D45:H45" display="Hypotheken!D45:H45" xr:uid="{00000000-0004-0000-1500-00002C000000}"/>
    <hyperlink ref="H38" location="Aktiven_Passiven_2!A1" display="Aktiven_Passiven_2!A1" xr:uid="{00000000-0004-0000-1500-00002D000000}"/>
    <hyperlink ref="H39" location="Aktiven_Passiven_2!A1" display="Aktiven_Passiven_2!A1" xr:uid="{00000000-0004-0000-1500-00002E000000}"/>
    <hyperlink ref="H40" location="Aktiven_Passiven_2!A1" display="Aktiven_Passiven_2!A1" xr:uid="{00000000-0004-0000-1500-00002F000000}"/>
    <hyperlink ref="H41" location="Aktiven_Passiven_2!A1" display="Aktiven_Passiven_2!A1" xr:uid="{00000000-0004-0000-1500-000030000000}"/>
    <hyperlink ref="H42" location="Aktiven_Passiven_2!A1" display="Aktiven_Passiven_2!A1" xr:uid="{00000000-0004-0000-1500-000031000000}"/>
    <hyperlink ref="H43" location="Erfolgsrechnung!C53" display="Erfolgsrechnung!C53" xr:uid="{00000000-0004-0000-1500-000032000000}"/>
    <hyperlink ref="H44" location="Aktiven_Passiven_2!A1" display="Aktiven_Passiven_2!A1" xr:uid="{00000000-0004-0000-1500-000033000000}"/>
    <hyperlink ref="H45" location="'Verbindl. ggü. Kunden'!D8:I8" display="'Verbindl. ggü. Kunden'!D8:I8" xr:uid="{00000000-0004-0000-1500-000034000000}"/>
    <hyperlink ref="H46" location="'Verbindl. ggü. Kunden'!D8:H8" display="Verbindl. ggü. Kunden'!D8:H8" xr:uid="{00000000-0004-0000-1500-000035000000}"/>
    <hyperlink ref="H51" location="'Verbindl. ggü. Kunden'!D32:H32" display="'Verbindl. ggü. Kunden'!D32:H32" xr:uid="{00000000-0004-0000-1500-000036000000}"/>
    <hyperlink ref="H56" location="Aktiven_Passiven_2!A1" display="Aktiven_Passiven_2!A1" xr:uid="{00000000-0004-0000-1500-000037000000}"/>
    <hyperlink ref="H57" location="Aktiven_Passiven_2!A1" display="Aktiven_Passiven_2!A1" xr:uid="{00000000-0004-0000-1500-000038000000}"/>
    <hyperlink ref="H58" location="Aktiven_Passiven_2!A1" display="Aktiven_Passiven_2!A1" xr:uid="{00000000-0004-0000-1500-000039000000}"/>
    <hyperlink ref="H59" location="Aktiven_Passiven_2!A1" display="Aktiven_Passiven_2!A1" xr:uid="{00000000-0004-0000-1500-00003A000000}"/>
    <hyperlink ref="H60" location="'Verbindl. ggü. Kunden_2'!D9:H9" display="'Verbindl. ggü. Kunden_2'!D9:H9" xr:uid="{00000000-0004-0000-1500-00003B000000}"/>
    <hyperlink ref="H65" location="Indikatoren!D14:D15" display="Indikatoren!D14:D15" xr:uid="{00000000-0004-0000-1500-00003C000000}"/>
    <hyperlink ref="H66" location="'Verbindl. ggü. Kunden'!D11:I11" display="'Verbindl. ggü. Kunden'!D11:I11" xr:uid="{00000000-0004-0000-1500-00003D000000}"/>
    <hyperlink ref="H67" location="'Verbindl. ggü. Kunden'!D35:H35" display="'Verbindl. ggü. Kunden'!D35:H35" xr:uid="{00000000-0004-0000-1500-00003E000000}"/>
    <hyperlink ref="H68" location="'Verbindl. ggü. Kunden_2'!D12:H12" display="'Verbindl. ggü. Kunden_2'!D12:H12" xr:uid="{00000000-0004-0000-1500-00003F000000}"/>
    <hyperlink ref="H70" location="Hypotheken!D8:G9" display="Hypotheken!D8:G9" xr:uid="{00000000-0004-0000-1500-000040000000}"/>
    <hyperlink ref="H71" location="Hypotheken!C12:C16" display="Hypotheken!C12:C16" xr:uid="{00000000-0004-0000-1500-000041000000}"/>
    <hyperlink ref="H72" location="Hypotheken!D10:G10" display="Hypotheken!D10:G10" xr:uid="{00000000-0004-0000-1500-000042000000}"/>
    <hyperlink ref="H73" location="Hypotheken!D12:G12" display="Hypotheken!D12:G12" xr:uid="{00000000-0004-0000-1500-000043000000}"/>
    <hyperlink ref="H74" location="Hypotheken!D13:G13" display="Hypotheken!D13:G13" xr:uid="{00000000-0004-0000-1500-000044000000}"/>
    <hyperlink ref="H75" location="Hypotheken!D14:G14" display="Hypotheken!D14:G14" xr:uid="{00000000-0004-0000-1500-000045000000}"/>
    <hyperlink ref="H76" location="Hypotheken!D15:G15" display="Hypotheken!D15:G15" xr:uid="{00000000-0004-0000-1500-000046000000}"/>
    <hyperlink ref="H77" location="Hypotheken!D16:G16" display="Hypotheken!D16:G16" xr:uid="{00000000-0004-0000-1500-000047000000}"/>
    <hyperlink ref="H78" location="Hypotheken!D29:H29" display="Hypotheken!D29:H29" xr:uid="{00000000-0004-0000-1500-000048000000}"/>
    <hyperlink ref="H79" location="Hypotheken!D30:H30" display="Hypotheken!D30:H30" xr:uid="{00000000-0004-0000-1500-000049000000}"/>
    <hyperlink ref="H80" location="Hypotheken!C28:C30" display="Hypotheken!C28:C30" xr:uid="{00000000-0004-0000-1500-00004A000000}"/>
    <hyperlink ref="H81" location="Hypotheken!D43:H43" display="Hypotheken!D43:H43" xr:uid="{00000000-0004-0000-1500-00004B000000}"/>
    <hyperlink ref="H82" location="Hypotheken!D44:H44" display="Hypotheken!D44:H44" xr:uid="{00000000-0004-0000-1500-00004C000000}"/>
    <hyperlink ref="H83" location="Hypotheken!C42:C44" display="Hypotheken!C42:C44" xr:uid="{00000000-0004-0000-1500-00004D000000}"/>
    <hyperlink ref="H84" location="Baukredite!D8:G8" display="Baukredite!D8:G8" xr:uid="{00000000-0004-0000-1500-00004E000000}"/>
    <hyperlink ref="H85" location="Baukredite!D9:G9" display="Baukredite!D9:G9" xr:uid="{00000000-0004-0000-1500-00004F000000}"/>
    <hyperlink ref="H86" location="Baukredite!D10:G10" display="Baukredite!D10:G10" xr:uid="{00000000-0004-0000-1500-000050000000}"/>
    <hyperlink ref="H87" location="Baukredite!C7:C10" display="Baukredite!C7:C10" xr:uid="{00000000-0004-0000-1500-000051000000}"/>
    <hyperlink ref="H88" location="Baukredite!D22:G22" display="Baukredite!D22:G22" xr:uid="{00000000-0004-0000-1500-000052000000}"/>
    <hyperlink ref="H89" location="Baukredite!D23:G23" display="Baukredite!D23:G23" xr:uid="{00000000-0004-0000-1500-000053000000}"/>
    <hyperlink ref="H90" location="Baukredite!D24:G24" display="Baukredite!D24:G24" xr:uid="{00000000-0004-0000-1500-000054000000}"/>
    <hyperlink ref="H91" location="Baukredite!C21:C24" display="Baukredite!C21:C24" xr:uid="{00000000-0004-0000-1500-000055000000}"/>
    <hyperlink ref="H104" location="'Verbindl. ggü. Kunden'!D7:H7" display="'Verbindl. ggü. Kunden'!D7:H7" xr:uid="{00000000-0004-0000-1500-000056000000}"/>
    <hyperlink ref="H95" location="'Verbindl. ggü. Kunden'!C16" display="'Verbindl. ggü. Kunden'!C16" xr:uid="{00000000-0004-0000-1500-000057000000}"/>
    <hyperlink ref="H94" location="'Verbindl. ggü. Kunden'!C13" display="Verbindl. ggü. Kunden'!C13" xr:uid="{00000000-0004-0000-1500-000058000000}"/>
    <hyperlink ref="H93" location="'Verbindl. ggü. Kunden'!C10" display="Verbindl. ggü. Kunden'!C10" xr:uid="{00000000-0004-0000-1500-000059000000}"/>
    <hyperlink ref="H97" location="'Verbindl. ggü. Kunden'!C34" display="Verbindl. ggü. Kunden'!C34" xr:uid="{00000000-0004-0000-1500-00005A000000}"/>
    <hyperlink ref="H98" location="'Verbindl. ggü. Kunden'!C37" display="Verbindl. ggü. Kunden'!C37" xr:uid="{00000000-0004-0000-1500-00005B000000}"/>
    <hyperlink ref="H99" location="'Verbindl. ggü. Kunden'!C40" display="Verbindl. ggü. Kunden'!C40" xr:uid="{00000000-0004-0000-1500-00005C000000}"/>
    <hyperlink ref="H92" location="'Verbindl. ggü. Kunden'!A1" display="Verbindl. ggü. Kunden'!A1" xr:uid="{00000000-0004-0000-1500-00005D000000}"/>
    <hyperlink ref="H96" location="'Verbindl. ggü. Kunden'!A24" display="Verbindl. ggü. Kunden'!A24" xr:uid="{00000000-0004-0000-1500-00005E000000}"/>
    <hyperlink ref="H100" location="'Verbindl. ggü. Kunden_2'!A1" display="'Verbindl. ggü. Kunden_2'!A1" xr:uid="{00000000-0004-0000-1500-00005F000000}"/>
    <hyperlink ref="H101" location="'Verbindl. ggü. Kunden_2'!C11" display="'Verbindl. ggü. Kunden_2'!C11" xr:uid="{00000000-0004-0000-1500-000060000000}"/>
    <hyperlink ref="H102" location="'Verbindl. ggü. Kunden_2'!C14" display="Verbindl. ggü. Kunden_2'!C14" xr:uid="{00000000-0004-0000-1500-000061000000}"/>
    <hyperlink ref="H103" location="'Verbindl. ggü. Kunden_2'!C17" display="Verbindl. ggü. Kunden_2'!C17" xr:uid="{00000000-0004-0000-1500-000062000000}"/>
    <hyperlink ref="D71" location="Hypotheken!C11" display="Hypotheken!C11" xr:uid="{00000000-0004-0000-1500-000063000000}"/>
    <hyperlink ref="D73" location="Hypotheken!C12" display="Hypotheken!C12" xr:uid="{00000000-0004-0000-1500-000064000000}"/>
    <hyperlink ref="D74" location="Hypotheken!C13" display="Hypotheken!C13" xr:uid="{00000000-0004-0000-1500-000065000000}"/>
    <hyperlink ref="D75" location="Hypotheken!C14" display="Hypotheken!C14" xr:uid="{00000000-0004-0000-1500-000066000000}"/>
    <hyperlink ref="D76" location="Hypotheken!C15" display="Hypotheken!C15" xr:uid="{00000000-0004-0000-1500-000067000000}"/>
    <hyperlink ref="D77" location="Hypotheken!C16" display="Hypotheken!C16" xr:uid="{00000000-0004-0000-1500-000068000000}"/>
    <hyperlink ref="D78" location="Hypotheken!C29" display="Hypotheken!C29" xr:uid="{00000000-0004-0000-1500-000069000000}"/>
    <hyperlink ref="D79" location="Hypotheken!C30" display="Hypotheken!C30" xr:uid="{00000000-0004-0000-1500-00006A000000}"/>
    <hyperlink ref="D80" location="Hypotheken!C31" display="Hypotheken!C31" xr:uid="{00000000-0004-0000-1500-00006B000000}"/>
    <hyperlink ref="D81" location="Hypotheken!C43" display="Hypotheken!C43" xr:uid="{00000000-0004-0000-1500-00006C000000}"/>
    <hyperlink ref="D82" location="Hypotheken!C44" display="Hypotheken!C44" xr:uid="{00000000-0004-0000-1500-00006D000000}"/>
    <hyperlink ref="D83" location="Hypotheken!C45" display="Hypotheken!C45" xr:uid="{00000000-0004-0000-1500-00006E000000}"/>
    <hyperlink ref="D84" location="Baukredite!C8" display="Baukredite!C8" xr:uid="{00000000-0004-0000-1500-00006F000000}"/>
    <hyperlink ref="D85" location="Baukredite!C9" display="Baukredite!C9" xr:uid="{00000000-0004-0000-1500-000070000000}"/>
    <hyperlink ref="D86" location="Baukredite!C10" display="Baukredite!C10" xr:uid="{00000000-0004-0000-1500-000071000000}"/>
    <hyperlink ref="D87" location="Baukredite!C11" display="Baukredite!C11" xr:uid="{00000000-0004-0000-1500-000072000000}"/>
    <hyperlink ref="D88" location="Baukredite!C22" display="Baukredite!C22" xr:uid="{00000000-0004-0000-1500-000073000000}"/>
    <hyperlink ref="D89" location="Baukredite!C23" display="Baukredite!C23" xr:uid="{00000000-0004-0000-1500-000074000000}"/>
    <hyperlink ref="D90" location="Baukredite!C24" display="Baukredite!C24" xr:uid="{00000000-0004-0000-1500-000075000000}"/>
    <hyperlink ref="D91" location="Baukredite!C25" display="Baukredite!C25" xr:uid="{00000000-0004-0000-1500-000076000000}"/>
    <hyperlink ref="D92" location="'Verbindl. ggü. Kunden'!C7" display="'Verbindl. ggü. Kunden'!C7" xr:uid="{00000000-0004-0000-1500-000077000000}"/>
    <hyperlink ref="D96" location="'Verbindl. ggü. Kunden'!C31" display="Verbindl. ggü. Kunden'!C7" xr:uid="{00000000-0004-0000-1500-000078000000}"/>
    <hyperlink ref="D100" location="'Verbindl. ggü. Kunden_2'!C8" display="Verbindl. ggü. Kunden_2'!C8" xr:uid="{00000000-0004-0000-1500-000079000000}"/>
    <hyperlink ref="D104" location="'Verbindl. ggü. Kunden_2'!C8" display="Verbindl. ggü. Kunden_2'!C8" xr:uid="{00000000-0004-0000-1500-00007A000000}"/>
    <hyperlink ref="H69" location="'Verbindl. ggü. Kunden'!D11:H11" display="SUM(D11:H11)" xr:uid="{00000000-0004-0000-1500-00007B000000}"/>
    <hyperlink ref="D47" location="Passiven!C10" display="Passiven!C10" xr:uid="{00000000-0004-0000-1500-00007C000000}"/>
    <hyperlink ref="H47" location="'Verbindl. ggü. Kunden'!A1" display="A1" xr:uid="{00000000-0004-0000-1500-00007D000000}"/>
    <hyperlink ref="H48" location="'Verbindl. ggü. Kunden'!C11" display="C11" xr:uid="{00000000-0004-0000-1500-00007E000000}"/>
    <hyperlink ref="H49" location="'Verbindl. ggü. Kunden'!C14" display="C14" xr:uid="{00000000-0004-0000-1500-00007F000000}"/>
    <hyperlink ref="H50" location="'Verbindl. ggü. Kunden'!C17" display="C17" xr:uid="{00000000-0004-0000-1500-000080000000}"/>
    <hyperlink ref="D52" location="Passiven!C10" display="Passiven!C10" xr:uid="{00000000-0004-0000-1500-000081000000}"/>
    <hyperlink ref="H53" location="'Verbindl. ggü. Kunden'!C35" display="C35" xr:uid="{00000000-0004-0000-1500-000082000000}"/>
    <hyperlink ref="H54" location="'Verbindl. ggü. Kunden'!C38" display="C38" xr:uid="{00000000-0004-0000-1500-000083000000}"/>
    <hyperlink ref="H55" location="'Verbindl. ggü. Kunden'!C41" display="C41" xr:uid="{00000000-0004-0000-1500-000084000000}"/>
    <hyperlink ref="H52" location="'Verbindl. ggü. Kunden'!A24" display="A24" xr:uid="{00000000-0004-0000-1500-000085000000}"/>
    <hyperlink ref="D61" location="Passiven!E10" display="Passiven!E10" xr:uid="{00000000-0004-0000-1500-000086000000}"/>
    <hyperlink ref="H61" location="'Verbindl. ggü. Kunden_2'!A1" display="A1" xr:uid="{00000000-0004-0000-1500-000087000000}"/>
    <hyperlink ref="H62" location="'Verbindl. ggü. Kunden_2'!C12" display="C12" xr:uid="{00000000-0004-0000-1500-000088000000}"/>
    <hyperlink ref="H63" location="'Verbindl. ggü. Kunden_2'!C15" display="C15" xr:uid="{00000000-0004-0000-1500-000089000000}"/>
    <hyperlink ref="H64" location="'Verbindl. ggü. Kunden_2'!C18" display="C18" xr:uid="{00000000-0004-0000-1500-00008A000000}"/>
    <hyperlink ref="D105" location="Indikatoren!D36" display="D36" xr:uid="{00000000-0004-0000-1500-00008B000000}"/>
    <hyperlink ref="D109" location="Indikatoren!D37" display="D37" xr:uid="{00000000-0004-0000-1500-00008C000000}"/>
    <hyperlink ref="H110" location="Indikatoren!D39" display="D39" xr:uid="{00000000-0004-0000-1500-00008D000000}"/>
    <hyperlink ref="H111" location="Indikatoren!D41" display="D41" xr:uid="{00000000-0004-0000-1500-00008E000000}"/>
    <hyperlink ref="D72" location="Hypotheken!C10" display="C10" xr:uid="{00000000-0004-0000-1500-00008F000000}"/>
    <hyperlink ref="D113" location="Aktiven!C35" display="C35" xr:uid="{00000000-0004-0000-1500-000090000000}"/>
    <hyperlink ref="H113" location="Bilanz_W!O35" display="O35" xr:uid="{00000000-0004-0000-1500-000091000000}"/>
    <hyperlink ref="D121" location="Passiven!C36" display="C36" xr:uid="{00000000-0004-0000-1500-000092000000}"/>
    <hyperlink ref="H121" location="Bilanz_W!O67" display="O67" xr:uid="{00000000-0004-0000-1500-000093000000}"/>
    <hyperlink ref="D127" location="Aktiven!C35" display="C35" xr:uid="{00000000-0004-0000-1500-000094000000}"/>
    <hyperlink ref="H127" location="Bilanz_F!J35" display="J35" xr:uid="{00000000-0004-0000-1500-000095000000}"/>
    <hyperlink ref="D114" location="Aktiven!D35" display="D35" xr:uid="{00000000-0004-0000-1500-000096000000}"/>
    <hyperlink ref="H114" location="Bilanz_W!H35" display="H35" xr:uid="{00000000-0004-0000-1500-000097000000}"/>
    <hyperlink ref="D122" location="Passiven!D36" display="D36" xr:uid="{00000000-0004-0000-1500-000098000000}"/>
    <hyperlink ref="H122" location="Bilanz_W!H67" display="H67" xr:uid="{00000000-0004-0000-1500-000099000000}"/>
    <hyperlink ref="D115" location="Aktiven!C11" display="C11" xr:uid="{00000000-0004-0000-1500-00009A000000}"/>
    <hyperlink ref="D116" location="Aktiven!C14" display="C14" xr:uid="{00000000-0004-0000-1500-00009B000000}"/>
    <hyperlink ref="D123" location="Passiven!C7" display="C7" xr:uid="{00000000-0004-0000-1500-00009C000000}"/>
    <hyperlink ref="D124" location="Passiven!C10" display="C10" xr:uid="{00000000-0004-0000-1500-00009D000000}"/>
    <hyperlink ref="D128" location="Aktiven!C11" display="C11" xr:uid="{00000000-0004-0000-1500-00009E000000}"/>
    <hyperlink ref="D129" location="Aktiven!C14" display="C14" xr:uid="{00000000-0004-0000-1500-00009F000000}"/>
    <hyperlink ref="D134" location="Passiven!C7" display="C7" xr:uid="{00000000-0004-0000-1500-0000A0000000}"/>
    <hyperlink ref="D135" location="Passiven!C10" display="C10" xr:uid="{00000000-0004-0000-1500-0000A1000000}"/>
    <hyperlink ref="D138" location="Bilanz_W!H35" display="H35" xr:uid="{00000000-0004-0000-1500-0000A2000000}"/>
    <hyperlink ref="D139" location="Bilanz_W!N35" display="N35" xr:uid="{00000000-0004-0000-1500-0000A3000000}"/>
    <hyperlink ref="D140" location="Bilanz_W!H67" display="H67" xr:uid="{00000000-0004-0000-1500-0000A4000000}"/>
    <hyperlink ref="D141" location="Bilanz_W!N67" display="N67" xr:uid="{00000000-0004-0000-1500-0000A5000000}"/>
    <hyperlink ref="D142" location="Bilanz_F!J35" display="J35" xr:uid="{00000000-0004-0000-1500-0000A6000000}"/>
    <hyperlink ref="D143" location="Bilanz_F!J57" display="J57" xr:uid="{00000000-0004-0000-1500-0000A7000000}"/>
    <hyperlink ref="H115" location="Bilanz_W!O11" display="O11" xr:uid="{00000000-0004-0000-1500-0000A8000000}"/>
    <hyperlink ref="H116" location="Bilanz_W!O14" display="O14" xr:uid="{00000000-0004-0000-1500-0000A9000000}"/>
    <hyperlink ref="H123" location="Bilanz_W!O38" display="O38" xr:uid="{00000000-0004-0000-1500-0000AA000000}"/>
    <hyperlink ref="H124" location="Bilanz_W!O41" display="O41" xr:uid="{00000000-0004-0000-1500-0000AB000000}"/>
    <hyperlink ref="H128" location="Bilanz_F!J11" display="J11" xr:uid="{00000000-0004-0000-1500-0000AC000000}"/>
    <hyperlink ref="H129" location="Bilanz_F!J14" display="J14" xr:uid="{00000000-0004-0000-1500-0000AD000000}"/>
    <hyperlink ref="H134" location="Bilanz_F!J38" display="J38" xr:uid="{00000000-0004-0000-1500-0000AE000000}"/>
    <hyperlink ref="H135" location="Bilanz_F!J41" display="J41" xr:uid="{00000000-0004-0000-1500-0000AF000000}"/>
    <hyperlink ref="H139" location="Bilanz_W!I35:M35" display="SUM(I35:M35)" xr:uid="{00000000-0004-0000-1500-0000B0000000}"/>
    <hyperlink ref="H140" location="Bilanz_W!C67:G67" display="SUM(C67:G67)" xr:uid="{00000000-0004-0000-1500-0000B1000000}"/>
    <hyperlink ref="H141" location="Bilanz_W!I67:M67" display="SUM(I67:M67)" xr:uid="{00000000-0004-0000-1500-0000B2000000}"/>
    <hyperlink ref="H142" location="Bilanz_F!C35:I35" display="SUM(C35:I35)" xr:uid="{00000000-0004-0000-1500-0000B3000000}"/>
    <hyperlink ref="H143" location="Bilanz_F!C57:I57" display="SUM(C57:I57)" xr:uid="{00000000-0004-0000-1500-0000B4000000}"/>
    <hyperlink ref="H138" location="Bilanz_W!C35:G35" display="SUM(C35:G35)" xr:uid="{00000000-0004-0000-1500-0000B5000000}"/>
    <hyperlink ref="H112" location="Indikatoren!D43" display="D43" xr:uid="{00000000-0004-0000-1500-0000B6000000}"/>
    <hyperlink ref="H109" location="Indikatoren!A1" display="A1" xr:uid="{00000000-0004-0000-1500-0000B7000000}"/>
    <hyperlink ref="H108" location="Indikatoren!D42" display="D42" xr:uid="{00000000-0004-0000-1500-0000B8000000}"/>
    <hyperlink ref="H107" location="Indikatoren!D40" display="D40" xr:uid="{00000000-0004-0000-1500-0000B9000000}"/>
    <hyperlink ref="H106" location="Indikatoren!D38" display="D38" xr:uid="{00000000-0004-0000-1500-0000BA000000}"/>
    <hyperlink ref="H105" location="Indikatoren!A1" display="A1" xr:uid="{00000000-0004-0000-1500-0000BB000000}"/>
    <hyperlink ref="D144" location="'Indikatoren-Konsolidiert'!D30" display="D30" xr:uid="{D8F996F8-EE30-4FD9-886D-6136EF596514}"/>
    <hyperlink ref="H144" location="'Indikatoren-Konsolidiert'!D31:D32" display="SUM(D31:D32)" xr:uid="{1F441013-6214-4FC6-907C-B1C937A37A9E}"/>
    <hyperlink ref="D117" location="Aktiven!C15" display="C15" xr:uid="{518BDD52-EB29-4D72-A52E-5B7ABC3FEBF5}"/>
    <hyperlink ref="D118" location="Aktiven!C17" display="C17" xr:uid="{3893BF71-BCA3-40FC-8048-C1D7232DC31D}"/>
    <hyperlink ref="D119" location="Aktiven!C21" display="C21" xr:uid="{3282E84E-49F5-468C-99A4-AB468CE8C004}"/>
    <hyperlink ref="H117" location="Bilanz_W!O15" display="O15" xr:uid="{C1B9BFD8-F935-4105-A3F7-748E39207AD4}"/>
    <hyperlink ref="H118" location="Bilanz_W!O17" display="O17" xr:uid="{C869333A-0071-4B5D-9D04-8DB39790BAB5}"/>
    <hyperlink ref="H119" location="Bilanz_W!O21" display="O21" xr:uid="{38564E25-6E4A-40E5-9A3C-A738B5000B38}"/>
    <hyperlink ref="D120" location="Aktiven!C25" display="C25" xr:uid="{5A0BA995-7D8D-4A11-9986-8468165EC8BA}"/>
    <hyperlink ref="H120" location="Bilanz_W!O25" display="O25" xr:uid="{79EDE626-8071-442F-B2A2-3CABFFD42D59}"/>
    <hyperlink ref="D125" location="Passiven!C15" display="C15" xr:uid="{FF4D1351-1D46-404D-832C-9EA61A96331D}"/>
    <hyperlink ref="D126" location="Passiven!C19" display="C19" xr:uid="{6D70E2D3-586C-4DB0-ABAA-DB9113D9A9DB}"/>
    <hyperlink ref="H125" location="Bilanz_W!O46" display="O46" xr:uid="{C6C516E3-F816-4CE4-9CFC-DD2EAD7B139C}"/>
    <hyperlink ref="H126" location="Bilanz_W!O50" display="O50" xr:uid="{D1810C39-4CE1-4956-9CCE-039335151202}"/>
    <hyperlink ref="D130" location="Aktiven!C15" display="C15" xr:uid="{7B71720E-E868-465D-A8A6-53BBBC88C571}"/>
    <hyperlink ref="D131" location="Aktiven!C17" display="C17" xr:uid="{0D633E12-3D4B-482D-821F-13311FD7EE40}"/>
    <hyperlink ref="D132" location="Aktiven!C21" display="C21" xr:uid="{BADE99BA-4809-44C8-AAA3-0F6C56B71C5A}"/>
    <hyperlink ref="D133" location="Aktiven!C25" display="C25" xr:uid="{D2F6C42E-D25A-41CC-B89C-7E5F7BC1A7D7}"/>
    <hyperlink ref="H130" location="Bilanz_F!J15" display="J15" xr:uid="{A9C5489A-21C2-423B-A0BB-6485E888EAE1}"/>
    <hyperlink ref="H131" location="Bilanz_F!J17" display="J17" xr:uid="{C7286A12-B67F-4EF8-8C51-74DC6533990A}"/>
    <hyperlink ref="H132" location="Bilanz_F!J21" display="J21" xr:uid="{2551C952-A950-4AE2-B9C0-B61AB786C9BC}"/>
    <hyperlink ref="H133" location="Bilanz_F!J25" display="J25" xr:uid="{E859E0FB-BCE6-4EBE-94C8-92337181F7B6}"/>
    <hyperlink ref="D136" location="Passiven!C15" display="C15" xr:uid="{4BD5BA53-7334-414F-B7E2-321E9CC890E2}"/>
    <hyperlink ref="D137" location="Passiven!C19" display="C19" xr:uid="{497843D0-0261-487A-9A51-40D8CB8FDB37}"/>
    <hyperlink ref="H136" location="Bilanz_F!J46" display="J46" xr:uid="{73CC2968-A14D-458B-B689-DD46DC9A9BD5}"/>
    <hyperlink ref="H137" location="Bilanz_F!J50" display="J50" xr:uid="{85D13F43-9742-4D9D-803F-9F8E0523EF02}"/>
  </hyperlinks>
  <pageMargins left="0.7" right="0.7" top="0.78740157499999996" bottom="0.78740157499999996" header="0.3" footer="0.3"/>
  <pageSetup paperSize="9" scale="34" orientation="portrait" r:id="rId1"/>
  <rowBreaks count="1" manualBreakCount="1">
    <brk id="65" max="13" man="1"/>
  </rowBreaks>
  <ignoredErrors>
    <ignoredError sqref="I46 I127" formula="1"/>
    <ignoredError sqref="I105 K127 I113 K121 K110:K113" unlockedFormula="1"/>
    <ignoredError sqref="I121" formula="1" unlockedFormula="1"/>
    <ignoredError sqref="K141:K143 K140" formulaRange="1" unlockedFormula="1"/>
    <ignoredError sqref="K138:K139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CFFCC"/>
  </sheetPr>
  <dimension ref="A1:F12"/>
  <sheetViews>
    <sheetView showGridLines="0" zoomScaleNormal="100" workbookViewId="0">
      <selection activeCell="C3" sqref="C3"/>
    </sheetView>
  </sheetViews>
  <sheetFormatPr baseColWidth="10" defaultColWidth="11.42578125" defaultRowHeight="12.75" x14ac:dyDescent="0.2"/>
  <cols>
    <col min="1" max="1" width="57.85546875" style="358" bestFit="1" customWidth="1"/>
    <col min="2" max="2" width="12.7109375" style="37" customWidth="1"/>
    <col min="3" max="3" width="6.7109375" style="37" customWidth="1"/>
    <col min="4" max="4" width="10.7109375" style="37" customWidth="1"/>
    <col min="5" max="5" width="6.7109375" style="37" customWidth="1"/>
    <col min="6" max="6" width="10.7109375" style="37" customWidth="1"/>
    <col min="7" max="16384" width="11.42578125" style="37"/>
  </cols>
  <sheetData>
    <row r="1" spans="1:6" ht="15.75" x14ac:dyDescent="0.2">
      <c r="A1" s="352" t="s">
        <v>349</v>
      </c>
      <c r="B1" s="355"/>
      <c r="C1" s="355"/>
      <c r="D1" s="355"/>
      <c r="E1" s="355"/>
      <c r="F1" s="355"/>
    </row>
    <row r="2" spans="1:6" x14ac:dyDescent="0.2">
      <c r="A2" s="331"/>
      <c r="B2" s="351"/>
      <c r="C2" s="351"/>
      <c r="D2" s="351"/>
      <c r="E2" s="351"/>
      <c r="F2" s="351"/>
    </row>
    <row r="3" spans="1:6" x14ac:dyDescent="0.2">
      <c r="A3" s="350" t="s">
        <v>356</v>
      </c>
      <c r="B3" s="359"/>
      <c r="C3" s="354"/>
      <c r="D3" s="351" t="s">
        <v>351</v>
      </c>
      <c r="E3" s="354"/>
      <c r="F3" s="351" t="s">
        <v>352</v>
      </c>
    </row>
    <row r="4" spans="1:6" x14ac:dyDescent="0.2">
      <c r="A4" s="331"/>
      <c r="B4" s="351"/>
      <c r="C4" s="351"/>
      <c r="D4" s="351"/>
      <c r="E4" s="351"/>
      <c r="F4" s="351"/>
    </row>
    <row r="5" spans="1:6" x14ac:dyDescent="0.2">
      <c r="A5" s="331"/>
      <c r="B5" s="351"/>
      <c r="C5" s="351"/>
      <c r="D5" s="351"/>
      <c r="E5" s="351"/>
      <c r="F5" s="351"/>
    </row>
    <row r="6" spans="1:6" x14ac:dyDescent="0.2">
      <c r="A6" s="331"/>
      <c r="B6" s="351"/>
      <c r="C6" s="351"/>
      <c r="D6" s="351"/>
      <c r="E6" s="351"/>
      <c r="F6" s="351"/>
    </row>
    <row r="7" spans="1:6" ht="15.75" x14ac:dyDescent="0.2">
      <c r="A7" s="352" t="s">
        <v>350</v>
      </c>
      <c r="B7" s="353"/>
      <c r="C7" s="353"/>
      <c r="D7" s="353"/>
      <c r="E7" s="353"/>
      <c r="F7" s="356"/>
    </row>
    <row r="8" spans="1:6" ht="12.75" customHeight="1" x14ac:dyDescent="0.2">
      <c r="A8" s="181"/>
      <c r="B8" s="181"/>
      <c r="C8" s="181"/>
      <c r="D8" s="181"/>
      <c r="E8" s="181"/>
      <c r="F8" s="357"/>
    </row>
    <row r="9" spans="1:6" ht="273" customHeight="1" x14ac:dyDescent="0.2">
      <c r="A9" s="680"/>
      <c r="B9" s="681"/>
      <c r="C9" s="681"/>
      <c r="D9" s="681"/>
      <c r="E9" s="681"/>
      <c r="F9" s="682"/>
    </row>
    <row r="10" spans="1:6" x14ac:dyDescent="0.2">
      <c r="A10" s="684"/>
      <c r="B10" s="684"/>
      <c r="C10" s="684"/>
      <c r="D10" s="684"/>
      <c r="E10" s="685"/>
      <c r="F10" s="360"/>
    </row>
    <row r="11" spans="1:6" x14ac:dyDescent="0.2">
      <c r="A11" s="684"/>
      <c r="B11" s="684"/>
      <c r="C11" s="684"/>
      <c r="D11" s="684"/>
      <c r="E11" s="685"/>
      <c r="F11" s="360"/>
    </row>
    <row r="12" spans="1:6" s="361" customFormat="1" ht="15.75" x14ac:dyDescent="0.25">
      <c r="A12" s="683" t="s">
        <v>353</v>
      </c>
      <c r="B12" s="683"/>
      <c r="C12" s="683"/>
      <c r="D12" s="683"/>
      <c r="E12" s="683"/>
      <c r="F12" s="683"/>
    </row>
  </sheetData>
  <sheetProtection algorithmName="SHA-512" hashValue="aZ5B4DF4LCosN2j+5wXk6zpXxrFVfdomhicbFwhNYHjlQVPmV7kRgI0xIFPsS44Yc36U2+OvMyGTBNi/zN79hg==" saltValue="u80o1wkmcjXY7yro4Gc94w==" spinCount="100000" sheet="1" objects="1" scenarios="1"/>
  <mergeCells count="7">
    <mergeCell ref="A9:F9"/>
    <mergeCell ref="A12:F12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42"/>
  </sheetPr>
  <dimension ref="A1:IS40"/>
  <sheetViews>
    <sheetView showGridLines="0" zoomScaleNormal="100" workbookViewId="0">
      <selection activeCell="C7" sqref="C7"/>
    </sheetView>
  </sheetViews>
  <sheetFormatPr baseColWidth="10" defaultColWidth="11.42578125" defaultRowHeight="12" x14ac:dyDescent="0.2"/>
  <cols>
    <col min="1" max="1" width="1.7109375" style="1" customWidth="1"/>
    <col min="2" max="2" width="58.5703125" style="1" customWidth="1"/>
    <col min="3" max="5" width="15.28515625" style="1" customWidth="1"/>
    <col min="6" max="6" width="11.42578125" style="1"/>
    <col min="7" max="7" width="11.42578125" style="12"/>
    <col min="8" max="16384" width="11.42578125" style="1"/>
  </cols>
  <sheetData>
    <row r="1" spans="1:253" ht="18.75" x14ac:dyDescent="0.25">
      <c r="A1" s="68" t="s">
        <v>312</v>
      </c>
      <c r="B1" s="48"/>
      <c r="C1" s="48"/>
      <c r="D1" s="48"/>
      <c r="E1" s="48"/>
    </row>
    <row r="2" spans="1:253" ht="12.75" x14ac:dyDescent="0.2">
      <c r="A2" s="62" t="s">
        <v>157</v>
      </c>
      <c r="B2" s="69"/>
      <c r="C2" s="69"/>
      <c r="D2" s="69"/>
      <c r="E2" s="69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12.75" x14ac:dyDescent="0.2">
      <c r="A3" s="69"/>
      <c r="B3" s="69"/>
      <c r="C3" s="69"/>
      <c r="D3" s="69"/>
      <c r="E3" s="413"/>
      <c r="G3" s="1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12.75" x14ac:dyDescent="0.2">
      <c r="A4" s="48"/>
      <c r="B4" s="48"/>
      <c r="C4" s="48"/>
      <c r="D4" s="48"/>
      <c r="E4" s="413" t="s">
        <v>400</v>
      </c>
    </row>
    <row r="5" spans="1:253" ht="13.15" customHeight="1" x14ac:dyDescent="0.2">
      <c r="A5" s="535" t="s">
        <v>42</v>
      </c>
      <c r="B5" s="536"/>
      <c r="C5" s="539" t="s">
        <v>0</v>
      </c>
      <c r="D5" s="543" t="s">
        <v>123</v>
      </c>
      <c r="E5" s="543" t="s">
        <v>146</v>
      </c>
      <c r="G5" s="14"/>
    </row>
    <row r="6" spans="1:253" ht="13.15" customHeight="1" x14ac:dyDescent="0.2">
      <c r="A6" s="537"/>
      <c r="B6" s="538"/>
      <c r="C6" s="540"/>
      <c r="D6" s="544"/>
      <c r="E6" s="544"/>
    </row>
    <row r="7" spans="1:253" ht="18" customHeight="1" x14ac:dyDescent="0.2">
      <c r="A7" s="125" t="s">
        <v>43</v>
      </c>
      <c r="B7" s="115"/>
      <c r="C7" s="27"/>
      <c r="D7" s="27"/>
      <c r="E7" s="27"/>
      <c r="G7" s="15"/>
    </row>
    <row r="8" spans="1:253" ht="26.25" customHeight="1" x14ac:dyDescent="0.2">
      <c r="A8" s="541" t="s">
        <v>44</v>
      </c>
      <c r="B8" s="542"/>
      <c r="C8" s="103">
        <f>SUM(C9:C10)</f>
        <v>0</v>
      </c>
      <c r="D8" s="103">
        <f>SUM(D9:D10)</f>
        <v>0</v>
      </c>
      <c r="E8" s="103">
        <f>SUM(E9:E10)</f>
        <v>0</v>
      </c>
      <c r="G8" s="15"/>
    </row>
    <row r="9" spans="1:253" ht="12.75" x14ac:dyDescent="0.2">
      <c r="A9" s="143"/>
      <c r="B9" s="144" t="s">
        <v>45</v>
      </c>
      <c r="C9" s="24"/>
      <c r="D9" s="24"/>
      <c r="E9" s="24"/>
      <c r="G9" s="15"/>
    </row>
    <row r="10" spans="1:253" ht="12.75" x14ac:dyDescent="0.2">
      <c r="A10" s="145"/>
      <c r="B10" s="146" t="s">
        <v>46</v>
      </c>
      <c r="C10" s="25"/>
      <c r="D10" s="25"/>
      <c r="E10" s="25"/>
      <c r="G10" s="15"/>
    </row>
    <row r="11" spans="1:253" ht="12.75" x14ac:dyDescent="0.2">
      <c r="A11" s="116" t="s">
        <v>47</v>
      </c>
      <c r="B11" s="117"/>
      <c r="C11" s="104">
        <f>SUM(C12:C13)</f>
        <v>0</v>
      </c>
      <c r="D11" s="105">
        <f>SUM(D12:D13)</f>
        <v>0</v>
      </c>
      <c r="E11" s="105">
        <f>SUM(E12:E13)</f>
        <v>0</v>
      </c>
      <c r="G11" s="15"/>
    </row>
    <row r="12" spans="1:253" ht="12.75" x14ac:dyDescent="0.2">
      <c r="A12" s="143"/>
      <c r="B12" s="144" t="s">
        <v>48</v>
      </c>
      <c r="C12" s="24"/>
      <c r="D12" s="24"/>
      <c r="E12" s="24"/>
      <c r="G12" s="16"/>
    </row>
    <row r="13" spans="1:253" ht="12.75" x14ac:dyDescent="0.2">
      <c r="A13" s="145"/>
      <c r="B13" s="147" t="s">
        <v>49</v>
      </c>
      <c r="C13" s="25"/>
      <c r="D13" s="25"/>
      <c r="E13" s="25"/>
      <c r="G13" s="15"/>
    </row>
    <row r="14" spans="1:253" ht="12.75" x14ac:dyDescent="0.2">
      <c r="A14" s="116" t="s">
        <v>50</v>
      </c>
      <c r="B14" s="117"/>
      <c r="C14" s="95"/>
      <c r="D14" s="95"/>
      <c r="E14" s="95"/>
      <c r="G14" s="15"/>
    </row>
    <row r="15" spans="1:253" s="3" customFormat="1" ht="12.75" x14ac:dyDescent="0.2">
      <c r="A15" s="127"/>
      <c r="B15" s="148" t="s">
        <v>51</v>
      </c>
      <c r="C15" s="28"/>
      <c r="D15" s="22"/>
      <c r="E15" s="22"/>
      <c r="G15" s="15"/>
    </row>
    <row r="16" spans="1:253" ht="12.75" x14ac:dyDescent="0.2">
      <c r="A16" s="123" t="s">
        <v>52</v>
      </c>
      <c r="B16" s="130"/>
      <c r="C16" s="109">
        <f>C17+C21</f>
        <v>0</v>
      </c>
      <c r="D16" s="109">
        <f>D17+D21</f>
        <v>0</v>
      </c>
      <c r="E16" s="109">
        <f>E17+E21</f>
        <v>0</v>
      </c>
    </row>
    <row r="17" spans="1:9" ht="12.75" x14ac:dyDescent="0.2">
      <c r="A17" s="128"/>
      <c r="B17" s="124" t="s">
        <v>140</v>
      </c>
      <c r="C17" s="108">
        <f>SUM(C18:C19)</f>
        <v>0</v>
      </c>
      <c r="D17" s="108">
        <f>SUM(D18:D19)</f>
        <v>0</v>
      </c>
      <c r="E17" s="108">
        <f>SUM(E18:E19)</f>
        <v>0</v>
      </c>
    </row>
    <row r="18" spans="1:9" ht="12.75" x14ac:dyDescent="0.2">
      <c r="A18" s="128"/>
      <c r="B18" s="149" t="s">
        <v>141</v>
      </c>
      <c r="C18" s="24"/>
      <c r="D18" s="24"/>
      <c r="E18" s="24"/>
      <c r="G18" s="17"/>
    </row>
    <row r="19" spans="1:9" ht="12.75" x14ac:dyDescent="0.2">
      <c r="A19" s="128"/>
      <c r="B19" s="150" t="s">
        <v>142</v>
      </c>
      <c r="C19" s="24"/>
      <c r="D19" s="24"/>
      <c r="E19" s="24"/>
    </row>
    <row r="20" spans="1:9" s="4" customFormat="1" ht="12.75" x14ac:dyDescent="0.2">
      <c r="A20" s="128"/>
      <c r="B20" s="151" t="s">
        <v>143</v>
      </c>
      <c r="C20" s="110"/>
      <c r="D20" s="21"/>
      <c r="E20" s="21"/>
      <c r="G20" s="12"/>
    </row>
    <row r="21" spans="1:9" ht="12.75" x14ac:dyDescent="0.2">
      <c r="A21" s="128"/>
      <c r="B21" s="124" t="s">
        <v>144</v>
      </c>
      <c r="C21" s="108">
        <f>SUM(C22:C23)</f>
        <v>0</v>
      </c>
      <c r="D21" s="108">
        <f>SUM(D22:D23)</f>
        <v>0</v>
      </c>
      <c r="E21" s="108">
        <f>SUM(E22:E23)</f>
        <v>0</v>
      </c>
    </row>
    <row r="22" spans="1:9" ht="12.75" x14ac:dyDescent="0.2">
      <c r="A22" s="128"/>
      <c r="B22" s="152" t="s">
        <v>141</v>
      </c>
      <c r="C22" s="29"/>
      <c r="D22" s="29"/>
      <c r="E22" s="29"/>
    </row>
    <row r="23" spans="1:9" ht="12.75" x14ac:dyDescent="0.2">
      <c r="A23" s="128"/>
      <c r="B23" s="152" t="s">
        <v>142</v>
      </c>
      <c r="C23" s="24"/>
      <c r="D23" s="24"/>
      <c r="E23" s="24"/>
    </row>
    <row r="24" spans="1:9" s="3" customFormat="1" ht="12.75" x14ac:dyDescent="0.2">
      <c r="A24" s="127"/>
      <c r="B24" s="153" t="s">
        <v>53</v>
      </c>
      <c r="C24" s="93"/>
      <c r="D24" s="22"/>
      <c r="E24" s="22"/>
      <c r="G24" s="12"/>
    </row>
    <row r="25" spans="1:9" ht="12.75" x14ac:dyDescent="0.2">
      <c r="A25" s="125" t="s">
        <v>54</v>
      </c>
      <c r="B25" s="115"/>
      <c r="C25" s="27"/>
      <c r="D25" s="94"/>
      <c r="E25" s="94"/>
    </row>
    <row r="26" spans="1:9" ht="12.75" x14ac:dyDescent="0.2">
      <c r="A26" s="125" t="s">
        <v>55</v>
      </c>
      <c r="B26" s="115"/>
      <c r="C26" s="27"/>
      <c r="D26" s="94"/>
      <c r="E26" s="94"/>
      <c r="I26" s="6"/>
    </row>
    <row r="27" spans="1:9" ht="12.75" x14ac:dyDescent="0.2">
      <c r="A27" s="125" t="s">
        <v>118</v>
      </c>
      <c r="B27" s="115"/>
      <c r="C27" s="27"/>
      <c r="D27" s="94"/>
      <c r="E27" s="94"/>
      <c r="G27" s="18"/>
      <c r="I27" s="6"/>
    </row>
    <row r="28" spans="1:9" ht="12.75" x14ac:dyDescent="0.2">
      <c r="A28" s="125" t="s">
        <v>56</v>
      </c>
      <c r="B28" s="115"/>
      <c r="C28" s="27"/>
      <c r="D28" s="94"/>
      <c r="E28" s="94"/>
    </row>
    <row r="29" spans="1:9" ht="12.75" x14ac:dyDescent="0.2">
      <c r="A29" s="125" t="s">
        <v>57</v>
      </c>
      <c r="B29" s="115"/>
      <c r="C29" s="27"/>
      <c r="D29" s="94"/>
      <c r="E29" s="94"/>
    </row>
    <row r="30" spans="1:9" ht="12.75" x14ac:dyDescent="0.2">
      <c r="A30" s="116" t="s">
        <v>58</v>
      </c>
      <c r="B30" s="117"/>
      <c r="C30" s="95"/>
      <c r="D30" s="107"/>
      <c r="E30" s="107"/>
    </row>
    <row r="31" spans="1:9" ht="12.75" x14ac:dyDescent="0.2">
      <c r="A31" s="121"/>
      <c r="B31" s="148" t="s">
        <v>145</v>
      </c>
      <c r="C31" s="22"/>
      <c r="D31" s="28"/>
      <c r="E31" s="28"/>
    </row>
    <row r="32" spans="1:9" ht="12.75" x14ac:dyDescent="0.2">
      <c r="A32" s="125" t="s">
        <v>59</v>
      </c>
      <c r="B32" s="115"/>
      <c r="C32" s="27"/>
      <c r="D32" s="94"/>
      <c r="E32" s="94"/>
    </row>
    <row r="33" spans="1:7" ht="13.5" customHeight="1" x14ac:dyDescent="0.2">
      <c r="A33" s="125" t="s">
        <v>60</v>
      </c>
      <c r="B33" s="115"/>
      <c r="C33" s="27"/>
      <c r="D33" s="94"/>
      <c r="E33" s="94"/>
    </row>
    <row r="34" spans="1:7" ht="12.75" x14ac:dyDescent="0.2">
      <c r="A34" s="125" t="s">
        <v>61</v>
      </c>
      <c r="B34" s="115"/>
      <c r="C34" s="27"/>
      <c r="D34" s="94"/>
      <c r="E34" s="94"/>
      <c r="G34" s="17"/>
    </row>
    <row r="35" spans="1:7" ht="12.75" x14ac:dyDescent="0.2">
      <c r="A35" s="114" t="s">
        <v>62</v>
      </c>
      <c r="B35" s="115"/>
      <c r="C35" s="106">
        <f>C7+C8+C11+C14+C16+C25+C26+C27+C28+C29+C30+C32+C33+C34</f>
        <v>0</v>
      </c>
      <c r="D35" s="106">
        <f>D7+D8+D11+D14+D16+D25+D26+D27+D28+D29+D30+D32+D33+D34</f>
        <v>0</v>
      </c>
      <c r="E35" s="106">
        <f>E7+E8+E11+E14+E16+E25+E26+E27+E28+E29+E30+E32+E33+E34</f>
        <v>0</v>
      </c>
      <c r="G35" s="17"/>
    </row>
    <row r="36" spans="1:7" ht="13.5" thickBot="1" x14ac:dyDescent="0.25">
      <c r="A36" s="338" t="s">
        <v>63</v>
      </c>
      <c r="B36" s="339"/>
      <c r="C36" s="340"/>
      <c r="D36" s="340"/>
      <c r="E36" s="340"/>
    </row>
    <row r="37" spans="1:7" x14ac:dyDescent="0.2">
      <c r="A37" s="48"/>
      <c r="B37" s="48"/>
      <c r="C37" s="48"/>
      <c r="D37" s="48"/>
      <c r="E37" s="48"/>
    </row>
    <row r="38" spans="1:7" ht="14.25" x14ac:dyDescent="0.2">
      <c r="A38" s="297">
        <v>1</v>
      </c>
      <c r="B38" s="533" t="s">
        <v>292</v>
      </c>
      <c r="C38" s="533"/>
      <c r="D38" s="533"/>
      <c r="E38" s="533"/>
    </row>
    <row r="39" spans="1:7" x14ac:dyDescent="0.2">
      <c r="A39" s="48"/>
      <c r="B39" s="534"/>
      <c r="C39" s="534"/>
      <c r="D39" s="534"/>
      <c r="E39" s="534"/>
    </row>
    <row r="40" spans="1:7" x14ac:dyDescent="0.2">
      <c r="A40" s="48"/>
      <c r="B40" s="534"/>
      <c r="C40" s="534"/>
      <c r="D40" s="534"/>
      <c r="E40" s="534"/>
    </row>
  </sheetData>
  <sheetProtection algorithmName="SHA-512" hashValue="2nPsjSQE1p8Jpqs1h/91GOT2vcvSKXguBfy0WOYHohxC1FBxh+sTpHLNHyMIRZyPV9ab+slWZ/fgV31JMksQXw==" saltValue="/ka5IywZxIxfbkVlJiIxrQ==" spinCount="100000" sheet="1" objects="1" scenarios="1"/>
  <mergeCells count="6">
    <mergeCell ref="B38:E40"/>
    <mergeCell ref="A5:B6"/>
    <mergeCell ref="C5:C6"/>
    <mergeCell ref="A8:B8"/>
    <mergeCell ref="D5:D6"/>
    <mergeCell ref="E5:E6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42"/>
  </sheetPr>
  <dimension ref="A1:IS40"/>
  <sheetViews>
    <sheetView showGridLines="0" zoomScaleNormal="100" workbookViewId="0">
      <selection activeCell="C8" sqref="C8"/>
    </sheetView>
  </sheetViews>
  <sheetFormatPr baseColWidth="10" defaultColWidth="11.42578125" defaultRowHeight="12" x14ac:dyDescent="0.2"/>
  <cols>
    <col min="1" max="1" width="1.7109375" style="1" customWidth="1"/>
    <col min="2" max="2" width="58.5703125" style="1" customWidth="1"/>
    <col min="3" max="5" width="15.28515625" style="1" customWidth="1"/>
    <col min="6" max="16384" width="11.42578125" style="1"/>
  </cols>
  <sheetData>
    <row r="1" spans="1:253" ht="18.75" x14ac:dyDescent="0.25">
      <c r="A1" s="68" t="s">
        <v>293</v>
      </c>
      <c r="B1" s="48"/>
      <c r="C1" s="48"/>
      <c r="D1" s="48"/>
      <c r="E1" s="48"/>
      <c r="I1" s="48"/>
    </row>
    <row r="2" spans="1:253" ht="12.75" x14ac:dyDescent="0.2">
      <c r="A2" s="62" t="s">
        <v>157</v>
      </c>
      <c r="B2" s="69"/>
      <c r="C2" s="48"/>
      <c r="D2" s="69"/>
      <c r="E2" s="6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12.75" x14ac:dyDescent="0.2">
      <c r="A3" s="69"/>
      <c r="B3" s="69"/>
      <c r="C3" s="69"/>
      <c r="D3" s="69"/>
      <c r="E3" s="4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12.75" x14ac:dyDescent="0.2">
      <c r="A4" s="69"/>
      <c r="B4" s="69"/>
      <c r="C4" s="69"/>
      <c r="D4" s="69"/>
      <c r="E4" s="413" t="s">
        <v>401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13.15" customHeight="1" x14ac:dyDescent="0.2">
      <c r="A5" s="535" t="s">
        <v>64</v>
      </c>
      <c r="B5" s="536"/>
      <c r="C5" s="539" t="s">
        <v>0</v>
      </c>
      <c r="D5" s="543" t="s">
        <v>123</v>
      </c>
      <c r="E5" s="543" t="s">
        <v>146</v>
      </c>
    </row>
    <row r="6" spans="1:253" ht="13.15" customHeight="1" x14ac:dyDescent="0.2">
      <c r="A6" s="537"/>
      <c r="B6" s="538"/>
      <c r="C6" s="540"/>
      <c r="D6" s="545"/>
      <c r="E6" s="545"/>
    </row>
    <row r="7" spans="1:253" ht="18" customHeight="1" x14ac:dyDescent="0.2">
      <c r="A7" s="116" t="s">
        <v>65</v>
      </c>
      <c r="B7" s="117"/>
      <c r="C7" s="103">
        <f>SUM(C8:C9)</f>
        <v>0</v>
      </c>
      <c r="D7" s="103">
        <f>SUM(D8:D9)</f>
        <v>0</v>
      </c>
      <c r="E7" s="103">
        <f>SUM(E8:E9)</f>
        <v>0</v>
      </c>
    </row>
    <row r="8" spans="1:253" ht="12.75" x14ac:dyDescent="0.2">
      <c r="A8" s="134"/>
      <c r="B8" s="120" t="s">
        <v>48</v>
      </c>
      <c r="C8" s="24"/>
      <c r="D8" s="24"/>
      <c r="E8" s="24"/>
    </row>
    <row r="9" spans="1:253" ht="12.75" x14ac:dyDescent="0.2">
      <c r="A9" s="121"/>
      <c r="B9" s="122" t="s">
        <v>66</v>
      </c>
      <c r="C9" s="25"/>
      <c r="D9" s="25"/>
      <c r="E9" s="25"/>
    </row>
    <row r="10" spans="1:253" ht="12.75" x14ac:dyDescent="0.2">
      <c r="A10" s="123" t="s">
        <v>67</v>
      </c>
      <c r="B10" s="130"/>
      <c r="C10" s="103">
        <f>SUM(C11:C12)</f>
        <v>0</v>
      </c>
      <c r="D10" s="103">
        <f>SUM(D11:D12)</f>
        <v>0</v>
      </c>
      <c r="E10" s="103">
        <f>SUM(E11:E12)</f>
        <v>0</v>
      </c>
    </row>
    <row r="11" spans="1:253" ht="12.75" x14ac:dyDescent="0.2">
      <c r="A11" s="128"/>
      <c r="B11" s="124" t="s">
        <v>147</v>
      </c>
      <c r="C11" s="24"/>
      <c r="D11" s="24"/>
      <c r="E11" s="24"/>
    </row>
    <row r="12" spans="1:253" ht="12.75" x14ac:dyDescent="0.2">
      <c r="A12" s="128"/>
      <c r="B12" s="120" t="s">
        <v>148</v>
      </c>
      <c r="C12" s="111">
        <f>SUM(C13:C14)</f>
        <v>0</v>
      </c>
      <c r="D12" s="111">
        <f>SUM(D13:D14)</f>
        <v>0</v>
      </c>
      <c r="E12" s="111">
        <f>SUM(E13:E14)</f>
        <v>0</v>
      </c>
    </row>
    <row r="13" spans="1:253" ht="12.75" x14ac:dyDescent="0.2">
      <c r="A13" s="128"/>
      <c r="B13" s="135" t="s">
        <v>149</v>
      </c>
      <c r="C13" s="26"/>
      <c r="D13" s="24"/>
      <c r="E13" s="24"/>
    </row>
    <row r="14" spans="1:253" ht="12.75" x14ac:dyDescent="0.2">
      <c r="A14" s="121"/>
      <c r="B14" s="136" t="s">
        <v>150</v>
      </c>
      <c r="C14" s="25"/>
      <c r="D14" s="25"/>
      <c r="E14" s="25"/>
    </row>
    <row r="15" spans="1:253" ht="12.75" x14ac:dyDescent="0.2">
      <c r="A15" s="123" t="s">
        <v>68</v>
      </c>
      <c r="B15" s="130"/>
      <c r="C15" s="109">
        <f>C16+C18</f>
        <v>0</v>
      </c>
      <c r="D15" s="109">
        <f>D16+D18</f>
        <v>0</v>
      </c>
      <c r="E15" s="109">
        <f>E16+E18</f>
        <v>0</v>
      </c>
    </row>
    <row r="16" spans="1:253" ht="12.75" x14ac:dyDescent="0.2">
      <c r="A16" s="128"/>
      <c r="B16" s="137" t="s">
        <v>316</v>
      </c>
      <c r="C16" s="26"/>
      <c r="D16" s="26"/>
      <c r="E16" s="26"/>
    </row>
    <row r="17" spans="1:5" ht="12.75" x14ac:dyDescent="0.2">
      <c r="A17" s="128"/>
      <c r="B17" s="138" t="s">
        <v>69</v>
      </c>
      <c r="C17" s="113"/>
      <c r="D17" s="113"/>
      <c r="E17" s="113"/>
    </row>
    <row r="18" spans="1:5" s="3" customFormat="1" ht="12.75" x14ac:dyDescent="0.2">
      <c r="A18" s="127"/>
      <c r="B18" s="122" t="s">
        <v>151</v>
      </c>
      <c r="C18" s="22"/>
      <c r="D18" s="22"/>
      <c r="E18" s="22"/>
    </row>
    <row r="19" spans="1:5" ht="12.75" x14ac:dyDescent="0.2">
      <c r="A19" s="125" t="s">
        <v>70</v>
      </c>
      <c r="B19" s="115"/>
      <c r="C19" s="27"/>
      <c r="D19" s="27"/>
      <c r="E19" s="27"/>
    </row>
    <row r="20" spans="1:5" ht="12.75" x14ac:dyDescent="0.2">
      <c r="A20" s="125" t="s">
        <v>61</v>
      </c>
      <c r="B20" s="115"/>
      <c r="C20" s="27"/>
      <c r="D20" s="27"/>
      <c r="E20" s="27"/>
    </row>
    <row r="21" spans="1:5" ht="12.75" x14ac:dyDescent="0.2">
      <c r="A21" s="116" t="s">
        <v>71</v>
      </c>
      <c r="B21" s="117"/>
      <c r="C21" s="103">
        <f>SUM(C22:C24)</f>
        <v>0</v>
      </c>
      <c r="D21" s="103">
        <f>SUM(D22:D24)</f>
        <v>0</v>
      </c>
      <c r="E21" s="103">
        <f>SUM(E22:E24)</f>
        <v>0</v>
      </c>
    </row>
    <row r="22" spans="1:5" ht="12.75" x14ac:dyDescent="0.2">
      <c r="A22" s="134"/>
      <c r="B22" s="120" t="s">
        <v>152</v>
      </c>
      <c r="C22" s="24"/>
      <c r="D22" s="24"/>
      <c r="E22" s="24"/>
    </row>
    <row r="23" spans="1:5" ht="12.75" x14ac:dyDescent="0.2">
      <c r="A23" s="128"/>
      <c r="B23" s="120" t="s">
        <v>153</v>
      </c>
      <c r="C23" s="24"/>
      <c r="D23" s="24"/>
      <c r="E23" s="24"/>
    </row>
    <row r="24" spans="1:5" ht="12.75" x14ac:dyDescent="0.2">
      <c r="A24" s="121"/>
      <c r="B24" s="122" t="s">
        <v>154</v>
      </c>
      <c r="C24" s="25"/>
      <c r="D24" s="25"/>
      <c r="E24" s="25"/>
    </row>
    <row r="25" spans="1:5" ht="12.75" x14ac:dyDescent="0.2">
      <c r="A25" s="121" t="s">
        <v>243</v>
      </c>
      <c r="B25" s="122"/>
      <c r="C25" s="25"/>
      <c r="D25" s="25"/>
      <c r="E25" s="25"/>
    </row>
    <row r="26" spans="1:5" ht="12.75" x14ac:dyDescent="0.2">
      <c r="A26" s="125" t="s">
        <v>72</v>
      </c>
      <c r="B26" s="115"/>
      <c r="C26" s="27"/>
      <c r="D26" s="27"/>
      <c r="E26" s="27"/>
    </row>
    <row r="27" spans="1:5" ht="12.75" x14ac:dyDescent="0.2">
      <c r="A27" s="125" t="s">
        <v>73</v>
      </c>
      <c r="B27" s="115"/>
      <c r="C27" s="27"/>
      <c r="D27" s="27"/>
      <c r="E27" s="27"/>
    </row>
    <row r="28" spans="1:5" ht="12.75" x14ac:dyDescent="0.2">
      <c r="A28" s="125" t="s">
        <v>74</v>
      </c>
      <c r="B28" s="115"/>
      <c r="C28" s="27"/>
      <c r="D28" s="27"/>
      <c r="E28" s="27"/>
    </row>
    <row r="29" spans="1:5" ht="12.75" x14ac:dyDescent="0.2">
      <c r="A29" s="123" t="s">
        <v>75</v>
      </c>
      <c r="B29" s="130"/>
      <c r="C29" s="112">
        <f>SUM(C30:C33)</f>
        <v>0</v>
      </c>
      <c r="D29" s="109">
        <f>SUM(D30:D33)</f>
        <v>0</v>
      </c>
      <c r="E29" s="109">
        <f>SUM(E30:E33)</f>
        <v>0</v>
      </c>
    </row>
    <row r="30" spans="1:5" ht="12.75" x14ac:dyDescent="0.2">
      <c r="A30" s="128"/>
      <c r="B30" s="131" t="s">
        <v>76</v>
      </c>
      <c r="C30" s="55"/>
      <c r="D30" s="29"/>
      <c r="E30" s="29"/>
    </row>
    <row r="31" spans="1:5" ht="12.75" x14ac:dyDescent="0.2">
      <c r="A31" s="128"/>
      <c r="B31" s="131" t="s">
        <v>77</v>
      </c>
      <c r="C31" s="56"/>
      <c r="D31" s="24"/>
      <c r="E31" s="24"/>
    </row>
    <row r="32" spans="1:5" ht="12.75" x14ac:dyDescent="0.2">
      <c r="A32" s="128"/>
      <c r="B32" s="120" t="s">
        <v>155</v>
      </c>
      <c r="C32" s="56"/>
      <c r="D32" s="24"/>
      <c r="E32" s="24"/>
    </row>
    <row r="33" spans="1:5" ht="12.75" x14ac:dyDescent="0.2">
      <c r="A33" s="121"/>
      <c r="B33" s="139" t="s">
        <v>156</v>
      </c>
      <c r="C33" s="54"/>
      <c r="D33" s="25"/>
      <c r="E33" s="25"/>
    </row>
    <row r="34" spans="1:5" ht="12.75" x14ac:dyDescent="0.2">
      <c r="A34" s="125" t="s">
        <v>317</v>
      </c>
      <c r="B34" s="140"/>
      <c r="C34" s="27"/>
      <c r="D34" s="27"/>
      <c r="E34" s="27"/>
    </row>
    <row r="35" spans="1:5" ht="12.75" x14ac:dyDescent="0.2">
      <c r="A35" s="125" t="s">
        <v>174</v>
      </c>
      <c r="B35" s="115"/>
      <c r="C35" s="27"/>
      <c r="D35" s="27"/>
      <c r="E35" s="27"/>
    </row>
    <row r="36" spans="1:5" s="5" customFormat="1" ht="12.75" x14ac:dyDescent="0.2">
      <c r="A36" s="141" t="s">
        <v>78</v>
      </c>
      <c r="B36" s="142"/>
      <c r="C36" s="106">
        <f>C7+C10+C15+C19+C20+C21+C25+C26+C27+C28+C29+C34+C35</f>
        <v>0</v>
      </c>
      <c r="D36" s="106">
        <f>D7+D10+D15+D19+D20+D21+D25+D26+D27+D28+D29+D34+D35</f>
        <v>0</v>
      </c>
      <c r="E36" s="106">
        <f>E7+E10+E15+E19+E20+E21+E25+E26+E27+E28+E29+E34+E35</f>
        <v>0</v>
      </c>
    </row>
    <row r="37" spans="1:5" x14ac:dyDescent="0.2">
      <c r="A37" s="226"/>
      <c r="B37" s="226"/>
      <c r="C37" s="226"/>
      <c r="D37" s="226"/>
      <c r="E37" s="226"/>
    </row>
    <row r="38" spans="1:5" ht="14.25" x14ac:dyDescent="0.2">
      <c r="A38" s="297">
        <v>1</v>
      </c>
      <c r="B38" s="533" t="s">
        <v>292</v>
      </c>
      <c r="C38" s="533"/>
      <c r="D38" s="533"/>
      <c r="E38" s="533"/>
    </row>
    <row r="39" spans="1:5" x14ac:dyDescent="0.2">
      <c r="A39" s="48"/>
      <c r="B39" s="534"/>
      <c r="C39" s="534"/>
      <c r="D39" s="534"/>
      <c r="E39" s="534"/>
    </row>
    <row r="40" spans="1:5" x14ac:dyDescent="0.2">
      <c r="A40" s="48"/>
      <c r="B40" s="534"/>
      <c r="C40" s="534"/>
      <c r="D40" s="534"/>
      <c r="E40" s="534"/>
    </row>
  </sheetData>
  <sheetProtection algorithmName="SHA-512" hashValue="JCGO5TF7MSJfOsGaK1BnrgNhRJVqTfCLPLX9epgb5h8cVKoXiF6x5IE/Ys7ssJT13NcRAvR1XDkh2yBsHY6C0A==" saltValue="4G2iicpnvpuc0W3V6/hiwA==" spinCount="100000" sheet="1" objects="1" scenarios="1"/>
  <mergeCells count="5">
    <mergeCell ref="A5:B6"/>
    <mergeCell ref="C5:C6"/>
    <mergeCell ref="D5:D6"/>
    <mergeCell ref="E5:E6"/>
    <mergeCell ref="B38:E40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P75"/>
  <sheetViews>
    <sheetView showGridLines="0" zoomScaleNormal="100" workbookViewId="0">
      <selection activeCell="C7" sqref="C7"/>
    </sheetView>
  </sheetViews>
  <sheetFormatPr baseColWidth="10" defaultRowHeight="12" x14ac:dyDescent="0.2"/>
  <cols>
    <col min="1" max="1" width="1.7109375" customWidth="1"/>
    <col min="2" max="2" width="70.5703125" bestFit="1" customWidth="1"/>
    <col min="3" max="15" width="11.140625" customWidth="1"/>
  </cols>
  <sheetData>
    <row r="1" spans="1:16" ht="18.75" x14ac:dyDescent="0.25">
      <c r="A1" s="68" t="s">
        <v>597</v>
      </c>
      <c r="B1" s="6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2.75" customHeight="1" x14ac:dyDescent="0.2">
      <c r="A2" s="62" t="s">
        <v>157</v>
      </c>
      <c r="B2" s="62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2.75" customHeight="1" x14ac:dyDescent="0.2">
      <c r="A3" s="48"/>
      <c r="B3" s="48"/>
      <c r="C3" s="462"/>
      <c r="D3" s="333"/>
      <c r="E3" s="333"/>
      <c r="F3" s="333"/>
      <c r="G3" s="333"/>
      <c r="H3" s="333"/>
      <c r="I3" s="462"/>
      <c r="J3" s="333"/>
      <c r="K3" s="333"/>
      <c r="L3" s="333"/>
      <c r="M3" s="333"/>
      <c r="N3" s="333"/>
      <c r="O3" s="48"/>
    </row>
    <row r="4" spans="1:16" ht="12.75" customHeight="1" x14ac:dyDescent="0.2">
      <c r="A4" s="48"/>
      <c r="B4" s="48"/>
      <c r="C4" s="462"/>
      <c r="D4" s="462"/>
      <c r="E4" s="462"/>
      <c r="F4" s="462"/>
      <c r="G4" s="333"/>
      <c r="H4" s="333"/>
      <c r="I4" s="462"/>
      <c r="J4" s="462"/>
      <c r="K4" s="462"/>
      <c r="L4" s="462"/>
      <c r="M4" s="462"/>
      <c r="N4" s="333"/>
      <c r="O4" s="413" t="s">
        <v>601</v>
      </c>
    </row>
    <row r="5" spans="1:16" ht="12.75" customHeight="1" x14ac:dyDescent="0.2">
      <c r="A5" s="553" t="s">
        <v>82</v>
      </c>
      <c r="B5" s="553"/>
      <c r="C5" s="546" t="s">
        <v>599</v>
      </c>
      <c r="D5" s="547"/>
      <c r="E5" s="547"/>
      <c r="F5" s="547"/>
      <c r="G5" s="547"/>
      <c r="H5" s="548"/>
      <c r="I5" s="546" t="s">
        <v>579</v>
      </c>
      <c r="J5" s="547"/>
      <c r="K5" s="547"/>
      <c r="L5" s="547"/>
      <c r="M5" s="547"/>
      <c r="N5" s="548"/>
      <c r="O5" s="549" t="s">
        <v>0</v>
      </c>
    </row>
    <row r="6" spans="1:16" ht="25.5" x14ac:dyDescent="0.2">
      <c r="A6" s="553"/>
      <c r="B6" s="553"/>
      <c r="C6" s="459" t="s">
        <v>594</v>
      </c>
      <c r="D6" s="459" t="s">
        <v>580</v>
      </c>
      <c r="E6" s="459" t="s">
        <v>595</v>
      </c>
      <c r="F6" s="459" t="s">
        <v>596</v>
      </c>
      <c r="G6" s="460" t="s">
        <v>581</v>
      </c>
      <c r="H6" s="460" t="s">
        <v>0</v>
      </c>
      <c r="I6" s="459" t="s">
        <v>594</v>
      </c>
      <c r="J6" s="459" t="s">
        <v>580</v>
      </c>
      <c r="K6" s="459" t="s">
        <v>595</v>
      </c>
      <c r="L6" s="459" t="s">
        <v>596</v>
      </c>
      <c r="M6" s="460" t="s">
        <v>581</v>
      </c>
      <c r="N6" s="460" t="s">
        <v>0</v>
      </c>
      <c r="O6" s="550"/>
    </row>
    <row r="7" spans="1:16" ht="18" customHeight="1" x14ac:dyDescent="0.2">
      <c r="A7" s="125" t="s">
        <v>43</v>
      </c>
      <c r="B7" s="115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93">
        <f>SUM(C7,D7,E7,F7,G7,I7,J7,K7,L7,M7)</f>
        <v>0</v>
      </c>
      <c r="P7" s="12"/>
    </row>
    <row r="8" spans="1:16" ht="26.25" customHeight="1" x14ac:dyDescent="0.2">
      <c r="A8" s="551" t="s">
        <v>44</v>
      </c>
      <c r="B8" s="552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94">
        <f t="shared" ref="O8:O70" si="0">SUM(C8,D8,E8,F8,G8,I8,J8,K8,L8,M8)</f>
        <v>0</v>
      </c>
      <c r="P8" s="12"/>
    </row>
    <row r="9" spans="1:16" ht="12.75" x14ac:dyDescent="0.2">
      <c r="A9" s="473"/>
      <c r="B9" s="474" t="s">
        <v>45</v>
      </c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95">
        <f t="shared" si="0"/>
        <v>0</v>
      </c>
      <c r="P9" s="12"/>
    </row>
    <row r="10" spans="1:16" ht="12.75" x14ac:dyDescent="0.2">
      <c r="A10" s="145"/>
      <c r="B10" s="146" t="s">
        <v>46</v>
      </c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96">
        <f t="shared" si="0"/>
        <v>0</v>
      </c>
      <c r="P10" s="12"/>
    </row>
    <row r="11" spans="1:16" ht="12.75" x14ac:dyDescent="0.2">
      <c r="A11" s="123" t="s">
        <v>47</v>
      </c>
      <c r="B11" s="463"/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94">
        <f t="shared" si="0"/>
        <v>0</v>
      </c>
      <c r="P11" s="12"/>
    </row>
    <row r="12" spans="1:16" ht="12.75" x14ac:dyDescent="0.2">
      <c r="A12" s="473"/>
      <c r="B12" s="474" t="s">
        <v>48</v>
      </c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95">
        <f t="shared" si="0"/>
        <v>0</v>
      </c>
      <c r="P12" s="12"/>
    </row>
    <row r="13" spans="1:16" ht="12.75" x14ac:dyDescent="0.2">
      <c r="A13" s="145"/>
      <c r="B13" s="147" t="s">
        <v>49</v>
      </c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96">
        <f t="shared" si="0"/>
        <v>0</v>
      </c>
      <c r="P13" s="12"/>
    </row>
    <row r="14" spans="1:16" ht="12.75" x14ac:dyDescent="0.2">
      <c r="A14" s="116" t="s">
        <v>50</v>
      </c>
      <c r="B14" s="117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94">
        <f t="shared" si="0"/>
        <v>0</v>
      </c>
      <c r="P14" s="12"/>
    </row>
    <row r="15" spans="1:16" ht="12.75" x14ac:dyDescent="0.2">
      <c r="A15" s="127"/>
      <c r="B15" s="148" t="s">
        <v>51</v>
      </c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97">
        <f t="shared" si="0"/>
        <v>0</v>
      </c>
      <c r="P15" s="12"/>
    </row>
    <row r="16" spans="1:16" ht="12.75" x14ac:dyDescent="0.2">
      <c r="A16" s="123" t="s">
        <v>52</v>
      </c>
      <c r="B16" s="130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94">
        <f t="shared" si="0"/>
        <v>0</v>
      </c>
      <c r="P16" s="12"/>
    </row>
    <row r="17" spans="1:16" ht="12.75" x14ac:dyDescent="0.2">
      <c r="A17" s="128"/>
      <c r="B17" s="120" t="s">
        <v>140</v>
      </c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98">
        <f t="shared" si="0"/>
        <v>0</v>
      </c>
      <c r="P17" s="12"/>
    </row>
    <row r="18" spans="1:16" ht="12.75" x14ac:dyDescent="0.2">
      <c r="A18" s="128"/>
      <c r="B18" s="135" t="s">
        <v>141</v>
      </c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95">
        <f t="shared" si="0"/>
        <v>0</v>
      </c>
      <c r="P18" s="12"/>
    </row>
    <row r="19" spans="1:16" ht="12.75" x14ac:dyDescent="0.2">
      <c r="A19" s="128"/>
      <c r="B19" s="150" t="s">
        <v>142</v>
      </c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98">
        <f t="shared" si="0"/>
        <v>0</v>
      </c>
      <c r="P19" s="12"/>
    </row>
    <row r="20" spans="1:16" s="457" customFormat="1" ht="12.75" x14ac:dyDescent="0.2">
      <c r="A20" s="128"/>
      <c r="B20" s="151" t="s">
        <v>143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499">
        <f t="shared" si="0"/>
        <v>0</v>
      </c>
      <c r="P20" s="510"/>
    </row>
    <row r="21" spans="1:16" s="457" customFormat="1" ht="12.75" x14ac:dyDescent="0.2">
      <c r="A21" s="128"/>
      <c r="B21" s="120" t="s">
        <v>144</v>
      </c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98">
        <f t="shared" si="0"/>
        <v>0</v>
      </c>
      <c r="P21" s="510"/>
    </row>
    <row r="22" spans="1:16" ht="12.75" x14ac:dyDescent="0.2">
      <c r="A22" s="128"/>
      <c r="B22" s="152" t="s">
        <v>141</v>
      </c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98">
        <f t="shared" si="0"/>
        <v>0</v>
      </c>
      <c r="P22" s="12"/>
    </row>
    <row r="23" spans="1:16" ht="12.75" x14ac:dyDescent="0.2">
      <c r="A23" s="128"/>
      <c r="B23" s="152" t="s">
        <v>142</v>
      </c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98">
        <f t="shared" si="0"/>
        <v>0</v>
      </c>
      <c r="P23" s="12"/>
    </row>
    <row r="24" spans="1:16" s="457" customFormat="1" ht="12.75" x14ac:dyDescent="0.2">
      <c r="A24" s="127"/>
      <c r="B24" s="153" t="s">
        <v>53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97">
        <f t="shared" si="0"/>
        <v>0</v>
      </c>
      <c r="P24" s="510"/>
    </row>
    <row r="25" spans="1:16" ht="12.75" x14ac:dyDescent="0.2">
      <c r="A25" s="125" t="s">
        <v>54</v>
      </c>
      <c r="B25" s="115"/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93">
        <f t="shared" si="0"/>
        <v>0</v>
      </c>
      <c r="P25" s="12"/>
    </row>
    <row r="26" spans="1:16" ht="12.75" x14ac:dyDescent="0.2">
      <c r="A26" s="125" t="s">
        <v>55</v>
      </c>
      <c r="B26" s="115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93">
        <f t="shared" si="0"/>
        <v>0</v>
      </c>
      <c r="P26" s="12"/>
    </row>
    <row r="27" spans="1:16" ht="12.75" x14ac:dyDescent="0.2">
      <c r="A27" s="125" t="s">
        <v>118</v>
      </c>
      <c r="B27" s="115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93">
        <f t="shared" si="0"/>
        <v>0</v>
      </c>
      <c r="P27" s="12"/>
    </row>
    <row r="28" spans="1:16" ht="12.75" x14ac:dyDescent="0.2">
      <c r="A28" s="125" t="s">
        <v>56</v>
      </c>
      <c r="B28" s="115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93">
        <f t="shared" si="0"/>
        <v>0</v>
      </c>
      <c r="P28" s="12"/>
    </row>
    <row r="29" spans="1:16" ht="12.75" x14ac:dyDescent="0.2">
      <c r="A29" s="125" t="s">
        <v>57</v>
      </c>
      <c r="B29" s="115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93">
        <f t="shared" si="0"/>
        <v>0</v>
      </c>
      <c r="P29" s="12"/>
    </row>
    <row r="30" spans="1:16" ht="12.75" x14ac:dyDescent="0.2">
      <c r="A30" s="116" t="s">
        <v>58</v>
      </c>
      <c r="B30" s="117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94">
        <f t="shared" si="0"/>
        <v>0</v>
      </c>
      <c r="P30" s="12"/>
    </row>
    <row r="31" spans="1:16" s="457" customFormat="1" ht="12.75" x14ac:dyDescent="0.2">
      <c r="A31" s="121"/>
      <c r="B31" s="148" t="s">
        <v>145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97">
        <f t="shared" si="0"/>
        <v>0</v>
      </c>
      <c r="P31" s="510"/>
    </row>
    <row r="32" spans="1:16" ht="12.75" x14ac:dyDescent="0.2">
      <c r="A32" s="125" t="s">
        <v>59</v>
      </c>
      <c r="B32" s="115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93">
        <f t="shared" si="0"/>
        <v>0</v>
      </c>
      <c r="P32" s="12"/>
    </row>
    <row r="33" spans="1:16" ht="12.75" x14ac:dyDescent="0.2">
      <c r="A33" s="125" t="s">
        <v>60</v>
      </c>
      <c r="B33" s="115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93">
        <f t="shared" si="0"/>
        <v>0</v>
      </c>
      <c r="P33" s="12"/>
    </row>
    <row r="34" spans="1:16" ht="12.75" x14ac:dyDescent="0.2">
      <c r="A34" s="125" t="s">
        <v>61</v>
      </c>
      <c r="B34" s="115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93">
        <f t="shared" si="0"/>
        <v>0</v>
      </c>
      <c r="P34" s="12"/>
    </row>
    <row r="35" spans="1:16" s="461" customFormat="1" ht="12.75" x14ac:dyDescent="0.2">
      <c r="A35" s="114" t="s">
        <v>62</v>
      </c>
      <c r="B35" s="11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500">
        <f t="shared" si="0"/>
        <v>0</v>
      </c>
      <c r="P35" s="511"/>
    </row>
    <row r="36" spans="1:16" s="457" customFormat="1" ht="12.75" x14ac:dyDescent="0.2">
      <c r="A36" s="464" t="s">
        <v>582</v>
      </c>
      <c r="B36" s="464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501">
        <f>SUM(C36,D36,E36,F36,G36,I36,J36,K36,L36,M36)</f>
        <v>0</v>
      </c>
      <c r="P36" s="510"/>
    </row>
    <row r="37" spans="1:16" s="457" customFormat="1" ht="12.75" x14ac:dyDescent="0.2">
      <c r="A37" s="482" t="s">
        <v>603</v>
      </c>
      <c r="B37" s="482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502">
        <f t="shared" si="0"/>
        <v>0</v>
      </c>
      <c r="P37" s="510"/>
    </row>
    <row r="38" spans="1:16" s="457" customFormat="1" ht="24" customHeight="1" x14ac:dyDescent="0.2">
      <c r="A38" s="123" t="s">
        <v>65</v>
      </c>
      <c r="B38" s="130"/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503">
        <f t="shared" si="0"/>
        <v>0</v>
      </c>
      <c r="P38" s="510"/>
    </row>
    <row r="39" spans="1:16" ht="12.75" customHeight="1" x14ac:dyDescent="0.2">
      <c r="A39" s="128"/>
      <c r="B39" s="124" t="s">
        <v>48</v>
      </c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95">
        <f>SUM(C39,D39,E39,F39,G39,I39,J39,K39,L39,M39)</f>
        <v>0</v>
      </c>
      <c r="P39" s="12"/>
    </row>
    <row r="40" spans="1:16" ht="12.75" x14ac:dyDescent="0.2">
      <c r="A40" s="121"/>
      <c r="B40" s="122" t="s">
        <v>66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96">
        <f t="shared" si="0"/>
        <v>0</v>
      </c>
      <c r="P40" s="12"/>
    </row>
    <row r="41" spans="1:16" ht="12.75" x14ac:dyDescent="0.2">
      <c r="A41" s="123" t="s">
        <v>67</v>
      </c>
      <c r="B41" s="130"/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94">
        <f t="shared" si="0"/>
        <v>0</v>
      </c>
      <c r="P41" s="12"/>
    </row>
    <row r="42" spans="1:16" ht="12.75" x14ac:dyDescent="0.2">
      <c r="A42" s="128"/>
      <c r="B42" s="124" t="s">
        <v>147</v>
      </c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95">
        <f t="shared" si="0"/>
        <v>0</v>
      </c>
      <c r="P42" s="12"/>
    </row>
    <row r="43" spans="1:16" ht="12.75" x14ac:dyDescent="0.2">
      <c r="A43" s="128"/>
      <c r="B43" s="120" t="s">
        <v>148</v>
      </c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95">
        <f t="shared" si="0"/>
        <v>0</v>
      </c>
      <c r="P43" s="12"/>
    </row>
    <row r="44" spans="1:16" ht="12.75" x14ac:dyDescent="0.2">
      <c r="A44" s="128"/>
      <c r="B44" s="135" t="s">
        <v>149</v>
      </c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98">
        <f t="shared" si="0"/>
        <v>0</v>
      </c>
      <c r="P44" s="12"/>
    </row>
    <row r="45" spans="1:16" ht="12.75" x14ac:dyDescent="0.2">
      <c r="A45" s="121"/>
      <c r="B45" s="136" t="s">
        <v>150</v>
      </c>
      <c r="C45" s="450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96">
        <f t="shared" si="0"/>
        <v>0</v>
      </c>
      <c r="P45" s="12"/>
    </row>
    <row r="46" spans="1:16" ht="12.75" x14ac:dyDescent="0.2">
      <c r="A46" s="123" t="s">
        <v>68</v>
      </c>
      <c r="B46" s="130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94">
        <f t="shared" si="0"/>
        <v>0</v>
      </c>
      <c r="P46" s="12"/>
    </row>
    <row r="47" spans="1:16" ht="12.75" x14ac:dyDescent="0.2">
      <c r="A47" s="128"/>
      <c r="B47" s="137" t="s">
        <v>316</v>
      </c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98">
        <f t="shared" si="0"/>
        <v>0</v>
      </c>
      <c r="P47" s="12"/>
    </row>
    <row r="48" spans="1:16" s="457" customFormat="1" ht="12.75" x14ac:dyDescent="0.2">
      <c r="A48" s="128"/>
      <c r="B48" s="138" t="s">
        <v>69</v>
      </c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99">
        <f t="shared" si="0"/>
        <v>0</v>
      </c>
      <c r="P48" s="510"/>
    </row>
    <row r="49" spans="1:16" ht="12.75" x14ac:dyDescent="0.2">
      <c r="A49" s="127"/>
      <c r="B49" s="122" t="s">
        <v>151</v>
      </c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96">
        <f t="shared" si="0"/>
        <v>0</v>
      </c>
      <c r="P49" s="12"/>
    </row>
    <row r="50" spans="1:16" ht="12.75" x14ac:dyDescent="0.2">
      <c r="A50" s="125" t="s">
        <v>70</v>
      </c>
      <c r="B50" s="115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93">
        <f t="shared" si="0"/>
        <v>0</v>
      </c>
      <c r="P50" s="12"/>
    </row>
    <row r="51" spans="1:16" ht="12.75" x14ac:dyDescent="0.2">
      <c r="A51" s="125" t="s">
        <v>61</v>
      </c>
      <c r="B51" s="115"/>
      <c r="C51" s="447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93">
        <f t="shared" si="0"/>
        <v>0</v>
      </c>
      <c r="P51" s="12"/>
    </row>
    <row r="52" spans="1:16" ht="12.75" x14ac:dyDescent="0.2">
      <c r="A52" s="123" t="s">
        <v>71</v>
      </c>
      <c r="B52" s="130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94">
        <f t="shared" si="0"/>
        <v>0</v>
      </c>
      <c r="P52" s="12"/>
    </row>
    <row r="53" spans="1:16" ht="12.75" x14ac:dyDescent="0.2">
      <c r="A53" s="134"/>
      <c r="B53" s="124" t="s">
        <v>152</v>
      </c>
      <c r="C53" s="472"/>
      <c r="D53" s="472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95">
        <f t="shared" si="0"/>
        <v>0</v>
      </c>
      <c r="P53" s="12"/>
    </row>
    <row r="54" spans="1:16" ht="12.75" x14ac:dyDescent="0.2">
      <c r="A54" s="128"/>
      <c r="B54" s="120" t="s">
        <v>153</v>
      </c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98">
        <f t="shared" si="0"/>
        <v>0</v>
      </c>
      <c r="P54" s="12"/>
    </row>
    <row r="55" spans="1:16" ht="12.75" x14ac:dyDescent="0.2">
      <c r="A55" s="121"/>
      <c r="B55" s="122" t="s">
        <v>154</v>
      </c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504">
        <f t="shared" si="0"/>
        <v>0</v>
      </c>
      <c r="P55" s="12"/>
    </row>
    <row r="56" spans="1:16" ht="12.75" x14ac:dyDescent="0.2">
      <c r="A56" s="121" t="s">
        <v>243</v>
      </c>
      <c r="B56" s="122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0"/>
      <c r="N56" s="450"/>
      <c r="O56" s="496">
        <f t="shared" si="0"/>
        <v>0</v>
      </c>
      <c r="P56" s="12"/>
    </row>
    <row r="57" spans="1:16" ht="12.75" x14ac:dyDescent="0.2">
      <c r="A57" s="125" t="s">
        <v>72</v>
      </c>
      <c r="B57" s="115"/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93">
        <f t="shared" si="0"/>
        <v>0</v>
      </c>
      <c r="P57" s="12"/>
    </row>
    <row r="58" spans="1:16" ht="12.75" x14ac:dyDescent="0.2">
      <c r="A58" s="125" t="s">
        <v>73</v>
      </c>
      <c r="B58" s="115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93">
        <f t="shared" si="0"/>
        <v>0</v>
      </c>
      <c r="P58" s="12"/>
    </row>
    <row r="59" spans="1:16" ht="12.75" x14ac:dyDescent="0.2">
      <c r="A59" s="125" t="s">
        <v>74</v>
      </c>
      <c r="B59" s="115"/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93">
        <f t="shared" si="0"/>
        <v>0</v>
      </c>
      <c r="P59" s="12"/>
    </row>
    <row r="60" spans="1:16" ht="12.75" x14ac:dyDescent="0.2">
      <c r="A60" s="123" t="s">
        <v>75</v>
      </c>
      <c r="B60" s="130"/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  <c r="N60" s="449"/>
      <c r="O60" s="494">
        <f t="shared" si="0"/>
        <v>0</v>
      </c>
      <c r="P60" s="12"/>
    </row>
    <row r="61" spans="1:16" ht="12.75" x14ac:dyDescent="0.2">
      <c r="A61" s="128"/>
      <c r="B61" s="477" t="s">
        <v>76</v>
      </c>
      <c r="C61" s="472"/>
      <c r="D61" s="472"/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95">
        <f t="shared" si="0"/>
        <v>0</v>
      </c>
      <c r="P61" s="12"/>
    </row>
    <row r="62" spans="1:16" ht="12.75" x14ac:dyDescent="0.2">
      <c r="A62" s="128"/>
      <c r="B62" s="131" t="s">
        <v>77</v>
      </c>
      <c r="C62" s="452"/>
      <c r="D62" s="452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98">
        <f t="shared" si="0"/>
        <v>0</v>
      </c>
      <c r="P62" s="12"/>
    </row>
    <row r="63" spans="1:16" ht="12.75" x14ac:dyDescent="0.2">
      <c r="A63" s="128"/>
      <c r="B63" s="120" t="s">
        <v>155</v>
      </c>
      <c r="C63" s="452"/>
      <c r="D63" s="452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98">
        <f t="shared" si="0"/>
        <v>0</v>
      </c>
      <c r="P63" s="12"/>
    </row>
    <row r="64" spans="1:16" ht="12.75" x14ac:dyDescent="0.2">
      <c r="A64" s="121"/>
      <c r="B64" s="139" t="s">
        <v>156</v>
      </c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96">
        <f t="shared" si="0"/>
        <v>0</v>
      </c>
      <c r="P64" s="12"/>
    </row>
    <row r="65" spans="1:16" ht="12.75" x14ac:dyDescent="0.2">
      <c r="A65" s="125" t="s">
        <v>317</v>
      </c>
      <c r="B65" s="140"/>
      <c r="C65" s="447"/>
      <c r="D65" s="447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493">
        <f t="shared" si="0"/>
        <v>0</v>
      </c>
      <c r="P65" s="12"/>
    </row>
    <row r="66" spans="1:16" ht="12.75" x14ac:dyDescent="0.2">
      <c r="A66" s="125" t="s">
        <v>174</v>
      </c>
      <c r="B66" s="115"/>
      <c r="C66" s="465"/>
      <c r="D66" s="465"/>
      <c r="E66" s="465"/>
      <c r="F66" s="465"/>
      <c r="G66" s="465"/>
      <c r="H66" s="465"/>
      <c r="I66" s="465"/>
      <c r="J66" s="465"/>
      <c r="K66" s="465"/>
      <c r="L66" s="465"/>
      <c r="M66" s="465"/>
      <c r="N66" s="465"/>
      <c r="O66" s="500">
        <f t="shared" si="0"/>
        <v>0</v>
      </c>
      <c r="P66" s="12"/>
    </row>
    <row r="67" spans="1:16" s="461" customFormat="1" ht="12.75" x14ac:dyDescent="0.2">
      <c r="A67" s="141" t="s">
        <v>78</v>
      </c>
      <c r="B67" s="471"/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505">
        <f t="shared" si="0"/>
        <v>0</v>
      </c>
      <c r="P67" s="511"/>
    </row>
    <row r="68" spans="1:16" s="457" customFormat="1" ht="12.75" x14ac:dyDescent="0.2">
      <c r="A68" s="456" t="s">
        <v>582</v>
      </c>
      <c r="B68" s="456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501">
        <f t="shared" si="0"/>
        <v>0</v>
      </c>
      <c r="P68" s="510"/>
    </row>
    <row r="69" spans="1:16" s="457" customFormat="1" ht="12.75" x14ac:dyDescent="0.2">
      <c r="A69" s="481" t="s">
        <v>604</v>
      </c>
      <c r="B69" s="481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502">
        <f t="shared" si="0"/>
        <v>0</v>
      </c>
      <c r="P69" s="510"/>
    </row>
    <row r="70" spans="1:16" s="457" customFormat="1" ht="12.75" x14ac:dyDescent="0.2">
      <c r="A70" s="456" t="s">
        <v>583</v>
      </c>
      <c r="B70" s="456"/>
      <c r="C70" s="458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501">
        <f t="shared" si="0"/>
        <v>0</v>
      </c>
      <c r="P70" s="510"/>
    </row>
    <row r="71" spans="1:16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</row>
    <row r="72" spans="1:16" ht="14.25" customHeight="1" x14ac:dyDescent="0.2">
      <c r="A72" s="446">
        <v>1</v>
      </c>
      <c r="B72" s="533" t="s">
        <v>598</v>
      </c>
      <c r="C72" s="293"/>
      <c r="D72" s="388"/>
      <c r="E72" s="388"/>
      <c r="F72" s="388"/>
      <c r="G72" s="48"/>
      <c r="H72" s="48"/>
      <c r="I72" s="48"/>
      <c r="J72" s="48"/>
      <c r="K72" s="48"/>
      <c r="L72" s="48"/>
      <c r="M72" s="48"/>
      <c r="N72" s="48"/>
      <c r="O72" s="48"/>
    </row>
    <row r="73" spans="1:16" x14ac:dyDescent="0.2">
      <c r="A73" s="48"/>
      <c r="B73" s="533"/>
      <c r="C73" s="293"/>
      <c r="D73" s="293"/>
      <c r="E73" s="293"/>
      <c r="F73" s="293"/>
      <c r="G73" s="48"/>
      <c r="H73" s="48"/>
      <c r="I73" s="48"/>
      <c r="J73" s="48"/>
      <c r="K73" s="48"/>
      <c r="L73" s="48"/>
      <c r="M73" s="48"/>
      <c r="N73" s="48"/>
      <c r="O73" s="48"/>
    </row>
    <row r="74" spans="1:16" x14ac:dyDescent="0.2">
      <c r="A74" s="48"/>
      <c r="B74" s="533"/>
      <c r="C74" s="293"/>
      <c r="D74" s="293"/>
      <c r="E74" s="293"/>
      <c r="F74" s="293"/>
      <c r="G74" s="48"/>
      <c r="H74" s="48"/>
      <c r="I74" s="48"/>
      <c r="J74" s="48"/>
      <c r="K74" s="48"/>
      <c r="L74" s="48"/>
      <c r="M74" s="48"/>
      <c r="N74" s="48"/>
      <c r="O74" s="48"/>
    </row>
    <row r="75" spans="1:16" x14ac:dyDescent="0.2">
      <c r="A75" s="48"/>
      <c r="B75" s="533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</row>
  </sheetData>
  <sheetProtection algorithmName="SHA-512" hashValue="2+RfaLbF2gET4onsfl2ciUdoLWMNOZGc9O1u4vfhwKFDEiMOOm+Vr7egBwFdJPnH7r8hBf5TZC+Rc3Fy7qmHcA==" saltValue="+hEB2rIltzpJcwAn3io5mw==" spinCount="100000" sheet="1" objects="1" scenarios="1"/>
  <mergeCells count="6">
    <mergeCell ref="C5:H5"/>
    <mergeCell ref="I5:N5"/>
    <mergeCell ref="O5:O6"/>
    <mergeCell ref="B72:B75"/>
    <mergeCell ref="A8:B8"/>
    <mergeCell ref="A5:B6"/>
  </mergeCells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>
    <oddHeader>&amp;CErhebung Bankstatistik 2024</oddHeader>
    <oddFooter>&amp;C&amp;P/&amp;N</oddFooter>
  </headerFooter>
  <colBreaks count="1" manualBreakCount="1">
    <brk id="8" max="1048575" man="1"/>
  </colBreaks>
  <ignoredErrors>
    <ignoredError sqref="O36:O39 O40:O4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</sheetPr>
  <dimension ref="A1:K60"/>
  <sheetViews>
    <sheetView showGridLines="0" zoomScaleNormal="100" workbookViewId="0">
      <selection activeCell="C7" sqref="C7"/>
    </sheetView>
  </sheetViews>
  <sheetFormatPr baseColWidth="10" defaultRowHeight="12" x14ac:dyDescent="0.2"/>
  <cols>
    <col min="1" max="1" width="1.7109375" customWidth="1"/>
    <col min="2" max="2" width="65.7109375" bestFit="1" customWidth="1"/>
    <col min="3" max="10" width="13.28515625" customWidth="1"/>
  </cols>
  <sheetData>
    <row r="1" spans="1:11" ht="15.75" x14ac:dyDescent="0.25">
      <c r="A1" s="68" t="s">
        <v>605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2.75" customHeight="1" x14ac:dyDescent="0.2">
      <c r="A2" s="62" t="s">
        <v>157</v>
      </c>
      <c r="B2" s="48"/>
      <c r="C2" s="48"/>
      <c r="D2" s="48"/>
      <c r="E2" s="48"/>
      <c r="F2" s="48"/>
      <c r="G2" s="48"/>
      <c r="H2" s="48"/>
      <c r="I2" s="48"/>
      <c r="J2" s="48"/>
    </row>
    <row r="3" spans="1:11" ht="12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1" ht="12.7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13" t="s">
        <v>602</v>
      </c>
    </row>
    <row r="5" spans="1:11" ht="12.75" customHeight="1" x14ac:dyDescent="0.2">
      <c r="A5" s="557" t="s">
        <v>82</v>
      </c>
      <c r="B5" s="557"/>
      <c r="C5" s="556" t="s">
        <v>600</v>
      </c>
      <c r="D5" s="556"/>
      <c r="E5" s="556"/>
      <c r="F5" s="556"/>
      <c r="G5" s="556"/>
      <c r="H5" s="556"/>
      <c r="I5" s="556"/>
      <c r="J5" s="554" t="s">
        <v>0</v>
      </c>
    </row>
    <row r="6" spans="1:11" ht="25.5" x14ac:dyDescent="0.2">
      <c r="A6" s="557"/>
      <c r="B6" s="557"/>
      <c r="C6" s="460" t="s">
        <v>584</v>
      </c>
      <c r="D6" s="460" t="s">
        <v>585</v>
      </c>
      <c r="E6" s="460" t="s">
        <v>586</v>
      </c>
      <c r="F6" s="460" t="s">
        <v>587</v>
      </c>
      <c r="G6" s="460" t="s">
        <v>588</v>
      </c>
      <c r="H6" s="460" t="s">
        <v>589</v>
      </c>
      <c r="I6" s="460" t="s">
        <v>590</v>
      </c>
      <c r="J6" s="555"/>
    </row>
    <row r="7" spans="1:11" ht="18" customHeight="1" x14ac:dyDescent="0.2">
      <c r="A7" s="125" t="s">
        <v>43</v>
      </c>
      <c r="B7" s="115"/>
      <c r="C7" s="447"/>
      <c r="D7" s="447"/>
      <c r="E7" s="447"/>
      <c r="F7" s="447"/>
      <c r="G7" s="447"/>
      <c r="H7" s="447"/>
      <c r="I7" s="447"/>
      <c r="J7" s="493">
        <f>SUM(C7:I7)</f>
        <v>0</v>
      </c>
      <c r="K7" s="12"/>
    </row>
    <row r="8" spans="1:11" ht="26.25" customHeight="1" x14ac:dyDescent="0.2">
      <c r="A8" s="551" t="s">
        <v>44</v>
      </c>
      <c r="B8" s="552"/>
      <c r="C8" s="449"/>
      <c r="D8" s="449"/>
      <c r="E8" s="449"/>
      <c r="F8" s="449"/>
      <c r="G8" s="449"/>
      <c r="H8" s="449"/>
      <c r="I8" s="449"/>
      <c r="J8" s="494">
        <f t="shared" ref="J8:J60" si="0">SUM(C8:I8)</f>
        <v>0</v>
      </c>
      <c r="K8" s="12"/>
    </row>
    <row r="9" spans="1:11" ht="12.75" customHeight="1" x14ac:dyDescent="0.2">
      <c r="A9" s="473"/>
      <c r="B9" s="474" t="s">
        <v>45</v>
      </c>
      <c r="C9" s="472"/>
      <c r="D9" s="472"/>
      <c r="E9" s="472"/>
      <c r="F9" s="472"/>
      <c r="G9" s="472"/>
      <c r="H9" s="472"/>
      <c r="I9" s="472"/>
      <c r="J9" s="495">
        <f t="shared" si="0"/>
        <v>0</v>
      </c>
      <c r="K9" s="12"/>
    </row>
    <row r="10" spans="1:11" ht="12.75" customHeight="1" x14ac:dyDescent="0.2">
      <c r="A10" s="145"/>
      <c r="B10" s="146" t="s">
        <v>46</v>
      </c>
      <c r="C10" s="454"/>
      <c r="D10" s="454"/>
      <c r="E10" s="454"/>
      <c r="F10" s="454"/>
      <c r="G10" s="454"/>
      <c r="H10" s="454"/>
      <c r="I10" s="454"/>
      <c r="J10" s="504">
        <f t="shared" si="0"/>
        <v>0</v>
      </c>
      <c r="K10" s="12"/>
    </row>
    <row r="11" spans="1:11" ht="12.75" customHeight="1" x14ac:dyDescent="0.2">
      <c r="A11" s="123" t="s">
        <v>47</v>
      </c>
      <c r="B11" s="130"/>
      <c r="C11" s="449"/>
      <c r="D11" s="449"/>
      <c r="E11" s="449"/>
      <c r="F11" s="449"/>
      <c r="G11" s="449"/>
      <c r="H11" s="449"/>
      <c r="I11" s="449"/>
      <c r="J11" s="494">
        <f t="shared" si="0"/>
        <v>0</v>
      </c>
      <c r="K11" s="12"/>
    </row>
    <row r="12" spans="1:11" ht="12.75" customHeight="1" x14ac:dyDescent="0.2">
      <c r="A12" s="473"/>
      <c r="B12" s="474" t="s">
        <v>48</v>
      </c>
      <c r="C12" s="472"/>
      <c r="D12" s="472"/>
      <c r="E12" s="472"/>
      <c r="F12" s="472"/>
      <c r="G12" s="472"/>
      <c r="H12" s="472"/>
      <c r="I12" s="472"/>
      <c r="J12" s="495">
        <f t="shared" si="0"/>
        <v>0</v>
      </c>
      <c r="K12" s="12"/>
    </row>
    <row r="13" spans="1:11" ht="12.75" customHeight="1" x14ac:dyDescent="0.2">
      <c r="A13" s="145"/>
      <c r="B13" s="147" t="s">
        <v>49</v>
      </c>
      <c r="C13" s="485"/>
      <c r="D13" s="485"/>
      <c r="E13" s="485"/>
      <c r="F13" s="485"/>
      <c r="G13" s="485"/>
      <c r="H13" s="485"/>
      <c r="I13" s="485"/>
      <c r="J13" s="506">
        <f t="shared" si="0"/>
        <v>0</v>
      </c>
      <c r="K13" s="12"/>
    </row>
    <row r="14" spans="1:11" ht="12.75" customHeight="1" x14ac:dyDescent="0.2">
      <c r="A14" s="116" t="s">
        <v>50</v>
      </c>
      <c r="B14" s="117"/>
      <c r="C14" s="449"/>
      <c r="D14" s="449"/>
      <c r="E14" s="449"/>
      <c r="F14" s="449"/>
      <c r="G14" s="449"/>
      <c r="H14" s="449"/>
      <c r="I14" s="449"/>
      <c r="J14" s="494">
        <f t="shared" si="0"/>
        <v>0</v>
      </c>
      <c r="K14" s="12"/>
    </row>
    <row r="15" spans="1:11" ht="12.75" customHeight="1" x14ac:dyDescent="0.2">
      <c r="A15" s="127"/>
      <c r="B15" s="148" t="s">
        <v>51</v>
      </c>
      <c r="C15" s="467"/>
      <c r="D15" s="467"/>
      <c r="E15" s="467"/>
      <c r="F15" s="467"/>
      <c r="G15" s="467"/>
      <c r="H15" s="467"/>
      <c r="I15" s="467"/>
      <c r="J15" s="507">
        <f t="shared" si="0"/>
        <v>0</v>
      </c>
      <c r="K15" s="12"/>
    </row>
    <row r="16" spans="1:11" ht="12.75" customHeight="1" x14ac:dyDescent="0.2">
      <c r="A16" s="123" t="s">
        <v>52</v>
      </c>
      <c r="B16" s="130"/>
      <c r="C16" s="475"/>
      <c r="D16" s="475"/>
      <c r="E16" s="475"/>
      <c r="F16" s="475"/>
      <c r="G16" s="475"/>
      <c r="H16" s="475"/>
      <c r="I16" s="475"/>
      <c r="J16" s="508">
        <f t="shared" si="0"/>
        <v>0</v>
      </c>
      <c r="K16" s="12"/>
    </row>
    <row r="17" spans="1:11" ht="12.75" customHeight="1" x14ac:dyDescent="0.2">
      <c r="A17" s="128"/>
      <c r="B17" s="124" t="s">
        <v>140</v>
      </c>
      <c r="C17" s="472"/>
      <c r="D17" s="472"/>
      <c r="E17" s="472"/>
      <c r="F17" s="472"/>
      <c r="G17" s="472"/>
      <c r="H17" s="472"/>
      <c r="I17" s="472"/>
      <c r="J17" s="495">
        <f t="shared" si="0"/>
        <v>0</v>
      </c>
      <c r="K17" s="12"/>
    </row>
    <row r="18" spans="1:11" ht="12.75" customHeight="1" x14ac:dyDescent="0.2">
      <c r="A18" s="128"/>
      <c r="B18" s="149" t="s">
        <v>141</v>
      </c>
      <c r="C18" s="452"/>
      <c r="D18" s="452"/>
      <c r="E18" s="452"/>
      <c r="F18" s="452"/>
      <c r="G18" s="452"/>
      <c r="H18" s="452"/>
      <c r="I18" s="452"/>
      <c r="J18" s="498">
        <f t="shared" si="0"/>
        <v>0</v>
      </c>
      <c r="K18" s="12"/>
    </row>
    <row r="19" spans="1:11" ht="12.75" customHeight="1" x14ac:dyDescent="0.2">
      <c r="A19" s="128"/>
      <c r="B19" s="150" t="s">
        <v>142</v>
      </c>
      <c r="C19" s="453"/>
      <c r="D19" s="453"/>
      <c r="E19" s="453"/>
      <c r="F19" s="453"/>
      <c r="G19" s="453"/>
      <c r="H19" s="453"/>
      <c r="I19" s="453"/>
      <c r="J19" s="499">
        <f t="shared" si="0"/>
        <v>0</v>
      </c>
      <c r="K19" s="12"/>
    </row>
    <row r="20" spans="1:11" ht="12.75" customHeight="1" x14ac:dyDescent="0.2">
      <c r="A20" s="128"/>
      <c r="B20" s="151" t="s">
        <v>143</v>
      </c>
      <c r="C20" s="453"/>
      <c r="D20" s="453"/>
      <c r="E20" s="453"/>
      <c r="F20" s="453"/>
      <c r="G20" s="453"/>
      <c r="H20" s="453"/>
      <c r="I20" s="453"/>
      <c r="J20" s="499">
        <f t="shared" si="0"/>
        <v>0</v>
      </c>
      <c r="K20" s="12"/>
    </row>
    <row r="21" spans="1:11" ht="12.75" customHeight="1" x14ac:dyDescent="0.2">
      <c r="A21" s="128"/>
      <c r="B21" s="124" t="s">
        <v>144</v>
      </c>
      <c r="C21" s="452"/>
      <c r="D21" s="452"/>
      <c r="E21" s="452"/>
      <c r="F21" s="452"/>
      <c r="G21" s="452"/>
      <c r="H21" s="452"/>
      <c r="I21" s="452"/>
      <c r="J21" s="498">
        <f t="shared" si="0"/>
        <v>0</v>
      </c>
      <c r="K21" s="12"/>
    </row>
    <row r="22" spans="1:11" ht="12.75" customHeight="1" x14ac:dyDescent="0.2">
      <c r="A22" s="128"/>
      <c r="B22" s="152" t="s">
        <v>141</v>
      </c>
      <c r="C22" s="452"/>
      <c r="D22" s="452"/>
      <c r="E22" s="452"/>
      <c r="F22" s="452"/>
      <c r="G22" s="452"/>
      <c r="H22" s="452"/>
      <c r="I22" s="452"/>
      <c r="J22" s="498">
        <f t="shared" si="0"/>
        <v>0</v>
      </c>
      <c r="K22" s="12"/>
    </row>
    <row r="23" spans="1:11" ht="12.75" customHeight="1" x14ac:dyDescent="0.2">
      <c r="A23" s="128"/>
      <c r="B23" s="152" t="s">
        <v>142</v>
      </c>
      <c r="C23" s="453"/>
      <c r="D23" s="453"/>
      <c r="E23" s="453"/>
      <c r="F23" s="453"/>
      <c r="G23" s="453"/>
      <c r="H23" s="453"/>
      <c r="I23" s="453"/>
      <c r="J23" s="499">
        <f t="shared" si="0"/>
        <v>0</v>
      </c>
      <c r="K23" s="12"/>
    </row>
    <row r="24" spans="1:11" ht="12.75" customHeight="1" x14ac:dyDescent="0.2">
      <c r="A24" s="127"/>
      <c r="B24" s="153" t="s">
        <v>53</v>
      </c>
      <c r="C24" s="467"/>
      <c r="D24" s="467"/>
      <c r="E24" s="467"/>
      <c r="F24" s="467"/>
      <c r="G24" s="467"/>
      <c r="H24" s="467"/>
      <c r="I24" s="467"/>
      <c r="J24" s="507">
        <f t="shared" si="0"/>
        <v>0</v>
      </c>
      <c r="K24" s="12"/>
    </row>
    <row r="25" spans="1:11" ht="12.75" customHeight="1" x14ac:dyDescent="0.2">
      <c r="A25" s="125" t="s">
        <v>54</v>
      </c>
      <c r="B25" s="115"/>
      <c r="C25" s="447"/>
      <c r="D25" s="447"/>
      <c r="E25" s="447"/>
      <c r="F25" s="447"/>
      <c r="G25" s="447"/>
      <c r="H25" s="447"/>
      <c r="I25" s="447"/>
      <c r="J25" s="493">
        <f t="shared" si="0"/>
        <v>0</v>
      </c>
      <c r="K25" s="12"/>
    </row>
    <row r="26" spans="1:11" ht="12.75" customHeight="1" x14ac:dyDescent="0.2">
      <c r="A26" s="125" t="s">
        <v>55</v>
      </c>
      <c r="B26" s="115"/>
      <c r="C26" s="447"/>
      <c r="D26" s="447"/>
      <c r="E26" s="447"/>
      <c r="F26" s="447"/>
      <c r="G26" s="447"/>
      <c r="H26" s="447"/>
      <c r="I26" s="447"/>
      <c r="J26" s="493">
        <f t="shared" si="0"/>
        <v>0</v>
      </c>
      <c r="K26" s="12"/>
    </row>
    <row r="27" spans="1:11" ht="12.75" customHeight="1" x14ac:dyDescent="0.2">
      <c r="A27" s="125" t="s">
        <v>118</v>
      </c>
      <c r="B27" s="115"/>
      <c r="C27" s="447"/>
      <c r="D27" s="447"/>
      <c r="E27" s="447"/>
      <c r="F27" s="447"/>
      <c r="G27" s="447"/>
      <c r="H27" s="447"/>
      <c r="I27" s="447"/>
      <c r="J27" s="493">
        <f t="shared" si="0"/>
        <v>0</v>
      </c>
      <c r="K27" s="12"/>
    </row>
    <row r="28" spans="1:11" ht="12.75" customHeight="1" x14ac:dyDescent="0.2">
      <c r="A28" s="125" t="s">
        <v>56</v>
      </c>
      <c r="B28" s="115"/>
      <c r="C28" s="447"/>
      <c r="D28" s="447"/>
      <c r="E28" s="447"/>
      <c r="F28" s="447"/>
      <c r="G28" s="447"/>
      <c r="H28" s="447"/>
      <c r="I28" s="447"/>
      <c r="J28" s="493">
        <f t="shared" si="0"/>
        <v>0</v>
      </c>
      <c r="K28" s="12"/>
    </row>
    <row r="29" spans="1:11" ht="12.75" customHeight="1" x14ac:dyDescent="0.2">
      <c r="A29" s="125" t="s">
        <v>57</v>
      </c>
      <c r="B29" s="115"/>
      <c r="C29" s="447"/>
      <c r="D29" s="447"/>
      <c r="E29" s="447"/>
      <c r="F29" s="447"/>
      <c r="G29" s="447"/>
      <c r="H29" s="447"/>
      <c r="I29" s="447"/>
      <c r="J29" s="493">
        <f t="shared" si="0"/>
        <v>0</v>
      </c>
      <c r="K29" s="12"/>
    </row>
    <row r="30" spans="1:11" ht="12.75" customHeight="1" x14ac:dyDescent="0.2">
      <c r="A30" s="116" t="s">
        <v>58</v>
      </c>
      <c r="B30" s="117"/>
      <c r="C30" s="449"/>
      <c r="D30" s="449"/>
      <c r="E30" s="449"/>
      <c r="F30" s="449"/>
      <c r="G30" s="449"/>
      <c r="H30" s="449"/>
      <c r="I30" s="449"/>
      <c r="J30" s="494">
        <f t="shared" si="0"/>
        <v>0</v>
      </c>
      <c r="K30" s="12"/>
    </row>
    <row r="31" spans="1:11" ht="12.75" customHeight="1" x14ac:dyDescent="0.2">
      <c r="A31" s="121"/>
      <c r="B31" s="148" t="s">
        <v>145</v>
      </c>
      <c r="C31" s="450"/>
      <c r="D31" s="450"/>
      <c r="E31" s="450"/>
      <c r="F31" s="450"/>
      <c r="G31" s="450"/>
      <c r="H31" s="450"/>
      <c r="I31" s="450"/>
      <c r="J31" s="496">
        <f t="shared" si="0"/>
        <v>0</v>
      </c>
      <c r="K31" s="12"/>
    </row>
    <row r="32" spans="1:11" ht="12.75" customHeight="1" x14ac:dyDescent="0.2">
      <c r="A32" s="125" t="s">
        <v>59</v>
      </c>
      <c r="B32" s="115"/>
      <c r="C32" s="447"/>
      <c r="D32" s="447"/>
      <c r="E32" s="447"/>
      <c r="F32" s="447"/>
      <c r="G32" s="447"/>
      <c r="H32" s="447"/>
      <c r="I32" s="447"/>
      <c r="J32" s="493">
        <f t="shared" si="0"/>
        <v>0</v>
      </c>
      <c r="K32" s="12"/>
    </row>
    <row r="33" spans="1:11" ht="12.75" customHeight="1" x14ac:dyDescent="0.2">
      <c r="A33" s="125" t="s">
        <v>60</v>
      </c>
      <c r="B33" s="115"/>
      <c r="C33" s="447"/>
      <c r="D33" s="447"/>
      <c r="E33" s="447"/>
      <c r="F33" s="447"/>
      <c r="G33" s="447"/>
      <c r="H33" s="447"/>
      <c r="I33" s="447"/>
      <c r="J33" s="493">
        <f t="shared" si="0"/>
        <v>0</v>
      </c>
      <c r="K33" s="12"/>
    </row>
    <row r="34" spans="1:11" ht="12.75" customHeight="1" x14ac:dyDescent="0.2">
      <c r="A34" s="125" t="s">
        <v>61</v>
      </c>
      <c r="B34" s="115"/>
      <c r="C34" s="465"/>
      <c r="D34" s="465"/>
      <c r="E34" s="465"/>
      <c r="F34" s="465"/>
      <c r="G34" s="465"/>
      <c r="H34" s="465"/>
      <c r="I34" s="465"/>
      <c r="J34" s="500">
        <f t="shared" si="0"/>
        <v>0</v>
      </c>
      <c r="K34" s="12"/>
    </row>
    <row r="35" spans="1:11" ht="12.75" customHeight="1" x14ac:dyDescent="0.2">
      <c r="A35" s="114" t="s">
        <v>62</v>
      </c>
      <c r="B35" s="115"/>
      <c r="C35" s="455"/>
      <c r="D35" s="455"/>
      <c r="E35" s="455"/>
      <c r="F35" s="455"/>
      <c r="G35" s="455"/>
      <c r="H35" s="455"/>
      <c r="I35" s="455"/>
      <c r="J35" s="505">
        <f t="shared" si="0"/>
        <v>0</v>
      </c>
      <c r="K35" s="12"/>
    </row>
    <row r="36" spans="1:11" ht="12.75" customHeight="1" x14ac:dyDescent="0.2">
      <c r="A36" s="466" t="s">
        <v>591</v>
      </c>
      <c r="B36" s="466"/>
      <c r="C36" s="458"/>
      <c r="D36" s="458"/>
      <c r="E36" s="458"/>
      <c r="F36" s="458"/>
      <c r="G36" s="458"/>
      <c r="H36" s="458"/>
      <c r="I36" s="458"/>
      <c r="J36" s="501">
        <f t="shared" si="0"/>
        <v>0</v>
      </c>
      <c r="K36" s="12"/>
    </row>
    <row r="37" spans="1:11" ht="12.75" customHeight="1" x14ac:dyDescent="0.2">
      <c r="A37" s="483" t="s">
        <v>0</v>
      </c>
      <c r="B37" s="483"/>
      <c r="C37" s="479"/>
      <c r="D37" s="479"/>
      <c r="E37" s="479"/>
      <c r="F37" s="479"/>
      <c r="G37" s="479"/>
      <c r="H37" s="479"/>
      <c r="I37" s="479"/>
      <c r="J37" s="502">
        <f t="shared" si="0"/>
        <v>0</v>
      </c>
      <c r="K37" s="12"/>
    </row>
    <row r="38" spans="1:11" ht="24" customHeight="1" x14ac:dyDescent="0.2">
      <c r="A38" s="123" t="s">
        <v>65</v>
      </c>
      <c r="B38" s="130"/>
      <c r="C38" s="449"/>
      <c r="D38" s="449"/>
      <c r="E38" s="449"/>
      <c r="F38" s="449"/>
      <c r="G38" s="449"/>
      <c r="H38" s="449"/>
      <c r="I38" s="449"/>
      <c r="J38" s="494">
        <f t="shared" si="0"/>
        <v>0</v>
      </c>
      <c r="K38" s="12"/>
    </row>
    <row r="39" spans="1:11" ht="12.75" customHeight="1" x14ac:dyDescent="0.2">
      <c r="A39" s="128"/>
      <c r="B39" s="124" t="s">
        <v>48</v>
      </c>
      <c r="C39" s="472"/>
      <c r="D39" s="472"/>
      <c r="E39" s="472"/>
      <c r="F39" s="472"/>
      <c r="G39" s="472"/>
      <c r="H39" s="472"/>
      <c r="I39" s="472"/>
      <c r="J39" s="495">
        <f t="shared" si="0"/>
        <v>0</v>
      </c>
      <c r="K39" s="12"/>
    </row>
    <row r="40" spans="1:11" ht="12.75" customHeight="1" x14ac:dyDescent="0.2">
      <c r="A40" s="121"/>
      <c r="B40" s="122" t="s">
        <v>66</v>
      </c>
      <c r="C40" s="485"/>
      <c r="D40" s="485"/>
      <c r="E40" s="485"/>
      <c r="F40" s="485"/>
      <c r="G40" s="485"/>
      <c r="H40" s="485"/>
      <c r="I40" s="485"/>
      <c r="J40" s="506">
        <f t="shared" si="0"/>
        <v>0</v>
      </c>
      <c r="K40" s="12"/>
    </row>
    <row r="41" spans="1:11" ht="12.75" customHeight="1" x14ac:dyDescent="0.2">
      <c r="A41" s="123" t="s">
        <v>67</v>
      </c>
      <c r="B41" s="130"/>
      <c r="C41" s="449"/>
      <c r="D41" s="449"/>
      <c r="E41" s="449"/>
      <c r="F41" s="449"/>
      <c r="G41" s="449"/>
      <c r="H41" s="449"/>
      <c r="I41" s="449"/>
      <c r="J41" s="494">
        <f t="shared" si="0"/>
        <v>0</v>
      </c>
      <c r="K41" s="12"/>
    </row>
    <row r="42" spans="1:11" ht="12.75" customHeight="1" x14ac:dyDescent="0.2">
      <c r="A42" s="128"/>
      <c r="B42" s="124" t="s">
        <v>147</v>
      </c>
      <c r="C42" s="452"/>
      <c r="D42" s="452"/>
      <c r="E42" s="452"/>
      <c r="F42" s="452"/>
      <c r="G42" s="452"/>
      <c r="H42" s="452"/>
      <c r="I42" s="452"/>
      <c r="J42" s="498">
        <f t="shared" si="0"/>
        <v>0</v>
      </c>
      <c r="K42" s="12"/>
    </row>
    <row r="43" spans="1:11" ht="12.75" customHeight="1" x14ac:dyDescent="0.2">
      <c r="A43" s="128"/>
      <c r="B43" s="137" t="s">
        <v>148</v>
      </c>
      <c r="C43" s="486"/>
      <c r="D43" s="486"/>
      <c r="E43" s="486"/>
      <c r="F43" s="486"/>
      <c r="G43" s="486"/>
      <c r="H43" s="486"/>
      <c r="I43" s="486"/>
      <c r="J43" s="509">
        <f t="shared" si="0"/>
        <v>0</v>
      </c>
      <c r="K43" s="12"/>
    </row>
    <row r="44" spans="1:11" ht="12.75" customHeight="1" x14ac:dyDescent="0.2">
      <c r="A44" s="128"/>
      <c r="B44" s="149" t="s">
        <v>149</v>
      </c>
      <c r="C44" s="452"/>
      <c r="D44" s="452"/>
      <c r="E44" s="452"/>
      <c r="F44" s="452"/>
      <c r="G44" s="452"/>
      <c r="H44" s="452"/>
      <c r="I44" s="452"/>
      <c r="J44" s="498">
        <f t="shared" si="0"/>
        <v>0</v>
      </c>
      <c r="K44" s="12"/>
    </row>
    <row r="45" spans="1:11" ht="12.75" customHeight="1" x14ac:dyDescent="0.2">
      <c r="A45" s="121"/>
      <c r="B45" s="136" t="s">
        <v>150</v>
      </c>
      <c r="C45" s="485"/>
      <c r="D45" s="485"/>
      <c r="E45" s="485"/>
      <c r="F45" s="485"/>
      <c r="G45" s="485"/>
      <c r="H45" s="485"/>
      <c r="I45" s="485"/>
      <c r="J45" s="506">
        <f t="shared" si="0"/>
        <v>0</v>
      </c>
      <c r="K45" s="12"/>
    </row>
    <row r="46" spans="1:11" ht="12.75" customHeight="1" x14ac:dyDescent="0.2">
      <c r="A46" s="123" t="s">
        <v>68</v>
      </c>
      <c r="B46" s="130"/>
      <c r="C46" s="449"/>
      <c r="D46" s="449"/>
      <c r="E46" s="449"/>
      <c r="F46" s="449"/>
      <c r="G46" s="449"/>
      <c r="H46" s="449"/>
      <c r="I46" s="449"/>
      <c r="J46" s="494">
        <f t="shared" si="0"/>
        <v>0</v>
      </c>
      <c r="K46" s="12"/>
    </row>
    <row r="47" spans="1:11" ht="12.75" customHeight="1" x14ac:dyDescent="0.2">
      <c r="A47" s="128"/>
      <c r="B47" s="137" t="s">
        <v>316</v>
      </c>
      <c r="C47" s="452"/>
      <c r="D47" s="452"/>
      <c r="E47" s="452"/>
      <c r="F47" s="452"/>
      <c r="G47" s="452"/>
      <c r="H47" s="452"/>
      <c r="I47" s="452"/>
      <c r="J47" s="498">
        <f t="shared" si="0"/>
        <v>0</v>
      </c>
      <c r="K47" s="12"/>
    </row>
    <row r="48" spans="1:11" ht="12.75" customHeight="1" x14ac:dyDescent="0.2">
      <c r="A48" s="128"/>
      <c r="B48" s="138" t="s">
        <v>69</v>
      </c>
      <c r="C48" s="453"/>
      <c r="D48" s="453"/>
      <c r="E48" s="453"/>
      <c r="F48" s="453"/>
      <c r="G48" s="453"/>
      <c r="H48" s="453"/>
      <c r="I48" s="453"/>
      <c r="J48" s="499">
        <f t="shared" si="0"/>
        <v>0</v>
      </c>
      <c r="K48" s="12"/>
    </row>
    <row r="49" spans="1:11" ht="12.75" customHeight="1" x14ac:dyDescent="0.2">
      <c r="A49" s="127"/>
      <c r="B49" s="122" t="s">
        <v>151</v>
      </c>
      <c r="C49" s="467"/>
      <c r="D49" s="467"/>
      <c r="E49" s="467"/>
      <c r="F49" s="467"/>
      <c r="G49" s="467"/>
      <c r="H49" s="467"/>
      <c r="I49" s="467"/>
      <c r="J49" s="507">
        <f t="shared" si="0"/>
        <v>0</v>
      </c>
      <c r="K49" s="12"/>
    </row>
    <row r="50" spans="1:11" ht="12.75" customHeight="1" x14ac:dyDescent="0.2">
      <c r="A50" s="125" t="s">
        <v>70</v>
      </c>
      <c r="B50" s="115"/>
      <c r="C50" s="447"/>
      <c r="D50" s="447"/>
      <c r="E50" s="447"/>
      <c r="F50" s="447"/>
      <c r="G50" s="447"/>
      <c r="H50" s="447"/>
      <c r="I50" s="447"/>
      <c r="J50" s="493">
        <f t="shared" si="0"/>
        <v>0</v>
      </c>
      <c r="K50" s="12"/>
    </row>
    <row r="51" spans="1:11" ht="12.75" customHeight="1" x14ac:dyDescent="0.2">
      <c r="A51" s="125" t="s">
        <v>61</v>
      </c>
      <c r="B51" s="115"/>
      <c r="C51" s="447"/>
      <c r="D51" s="447"/>
      <c r="E51" s="447"/>
      <c r="F51" s="447"/>
      <c r="G51" s="447"/>
      <c r="H51" s="447"/>
      <c r="I51" s="447"/>
      <c r="J51" s="493">
        <f t="shared" si="0"/>
        <v>0</v>
      </c>
      <c r="K51" s="12"/>
    </row>
    <row r="52" spans="1:11" ht="12.75" customHeight="1" x14ac:dyDescent="0.2">
      <c r="A52" s="123" t="s">
        <v>71</v>
      </c>
      <c r="B52" s="130"/>
      <c r="C52" s="449"/>
      <c r="D52" s="449"/>
      <c r="E52" s="449"/>
      <c r="F52" s="449"/>
      <c r="G52" s="449"/>
      <c r="H52" s="449"/>
      <c r="I52" s="449"/>
      <c r="J52" s="494">
        <f t="shared" si="0"/>
        <v>0</v>
      </c>
      <c r="K52" s="12"/>
    </row>
    <row r="53" spans="1:11" ht="12.75" customHeight="1" x14ac:dyDescent="0.2">
      <c r="A53" s="476"/>
      <c r="B53" s="124" t="s">
        <v>152</v>
      </c>
      <c r="C53" s="472"/>
      <c r="D53" s="472"/>
      <c r="E53" s="472"/>
      <c r="F53" s="472"/>
      <c r="G53" s="472"/>
      <c r="H53" s="472"/>
      <c r="I53" s="472"/>
      <c r="J53" s="495">
        <f t="shared" si="0"/>
        <v>0</v>
      </c>
      <c r="K53" s="12"/>
    </row>
    <row r="54" spans="1:11" ht="12.75" customHeight="1" x14ac:dyDescent="0.2">
      <c r="A54" s="119"/>
      <c r="B54" s="120" t="s">
        <v>153</v>
      </c>
      <c r="C54" s="452"/>
      <c r="D54" s="452"/>
      <c r="E54" s="452"/>
      <c r="F54" s="452"/>
      <c r="G54" s="452"/>
      <c r="H54" s="452"/>
      <c r="I54" s="452"/>
      <c r="J54" s="498">
        <f t="shared" si="0"/>
        <v>0</v>
      </c>
      <c r="K54" s="12"/>
    </row>
    <row r="55" spans="1:11" ht="12.75" customHeight="1" x14ac:dyDescent="0.2">
      <c r="A55" s="121"/>
      <c r="B55" s="122" t="s">
        <v>154</v>
      </c>
      <c r="C55" s="454"/>
      <c r="D55" s="454"/>
      <c r="E55" s="454"/>
      <c r="F55" s="454"/>
      <c r="G55" s="454"/>
      <c r="H55" s="454"/>
      <c r="I55" s="454"/>
      <c r="J55" s="504">
        <f t="shared" si="0"/>
        <v>0</v>
      </c>
      <c r="K55" s="12"/>
    </row>
    <row r="56" spans="1:11" ht="12.75" customHeight="1" x14ac:dyDescent="0.2">
      <c r="A56" s="121" t="s">
        <v>243</v>
      </c>
      <c r="B56" s="122"/>
      <c r="C56" s="447"/>
      <c r="D56" s="447"/>
      <c r="E56" s="447"/>
      <c r="F56" s="447"/>
      <c r="G56" s="447"/>
      <c r="H56" s="447"/>
      <c r="I56" s="447"/>
      <c r="J56" s="493">
        <f t="shared" si="0"/>
        <v>0</v>
      </c>
      <c r="K56" s="12"/>
    </row>
    <row r="57" spans="1:11" ht="12.75" customHeight="1" x14ac:dyDescent="0.2">
      <c r="A57" s="469" t="s">
        <v>592</v>
      </c>
      <c r="B57" s="469"/>
      <c r="C57" s="465"/>
      <c r="D57" s="465"/>
      <c r="E57" s="465"/>
      <c r="F57" s="465"/>
      <c r="G57" s="465"/>
      <c r="H57" s="465"/>
      <c r="I57" s="465"/>
      <c r="J57" s="500">
        <f t="shared" si="0"/>
        <v>0</v>
      </c>
      <c r="K57" s="12"/>
    </row>
    <row r="58" spans="1:11" ht="12.75" customHeight="1" x14ac:dyDescent="0.2">
      <c r="A58" s="470" t="s">
        <v>591</v>
      </c>
      <c r="B58" s="470"/>
      <c r="C58" s="468"/>
      <c r="D58" s="468"/>
      <c r="E58" s="468"/>
      <c r="F58" s="468"/>
      <c r="G58" s="468"/>
      <c r="H58" s="468"/>
      <c r="I58" s="458"/>
      <c r="J58" s="501">
        <f t="shared" si="0"/>
        <v>0</v>
      </c>
      <c r="K58" s="12"/>
    </row>
    <row r="59" spans="1:11" ht="12.75" customHeight="1" x14ac:dyDescent="0.2">
      <c r="A59" s="480" t="s">
        <v>0</v>
      </c>
      <c r="B59" s="480"/>
      <c r="C59" s="478"/>
      <c r="D59" s="478"/>
      <c r="E59" s="478"/>
      <c r="F59" s="478"/>
      <c r="G59" s="478"/>
      <c r="H59" s="478"/>
      <c r="I59" s="479"/>
      <c r="J59" s="502">
        <f t="shared" si="0"/>
        <v>0</v>
      </c>
      <c r="K59" s="12"/>
    </row>
    <row r="60" spans="1:11" ht="12.75" customHeight="1" x14ac:dyDescent="0.2">
      <c r="A60" s="470" t="s">
        <v>593</v>
      </c>
      <c r="B60" s="470"/>
      <c r="C60" s="468"/>
      <c r="D60" s="468"/>
      <c r="E60" s="468"/>
      <c r="F60" s="468"/>
      <c r="G60" s="468"/>
      <c r="H60" s="468"/>
      <c r="I60" s="458"/>
      <c r="J60" s="501">
        <f t="shared" si="0"/>
        <v>0</v>
      </c>
      <c r="K60" s="12"/>
    </row>
  </sheetData>
  <sheetProtection algorithmName="SHA-512" hashValue="wTcIX1Ix2orfPsOgWBSTuQBxk0qXuETvKJ3tVKI6FNV/O02CnFvSQim8WCtzm18O44kc4RMrSmwuHBpqSXF1pQ==" saltValue="LpwJvUb+RhTpGLpy00ccJg==" spinCount="100000" sheet="1" objects="1" scenarios="1"/>
  <mergeCells count="4">
    <mergeCell ref="J5:J6"/>
    <mergeCell ref="C5:I5"/>
    <mergeCell ref="A5:B6"/>
    <mergeCell ref="A8:B8"/>
  </mergeCells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>
    <oddHeader>&amp;CErhebung Bankstatistik 2024</oddHeader>
    <oddFooter>&amp;C&amp;P/&amp;N</oddFooter>
  </headerFooter>
  <ignoredErrors>
    <ignoredError sqref="J7:J6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indexed="42"/>
  </sheetPr>
  <dimension ref="A1:IR53"/>
  <sheetViews>
    <sheetView showGridLines="0" zoomScaleNormal="100" workbookViewId="0">
      <selection activeCell="C7" sqref="C7"/>
    </sheetView>
  </sheetViews>
  <sheetFormatPr baseColWidth="10" defaultColWidth="11.42578125" defaultRowHeight="12.75" x14ac:dyDescent="0.2"/>
  <cols>
    <col min="1" max="1" width="1.7109375" style="1" customWidth="1"/>
    <col min="2" max="2" width="63.7109375" style="1" customWidth="1"/>
    <col min="3" max="3" width="15.28515625" style="1" bestFit="1" customWidth="1"/>
    <col min="4" max="4" width="17.7109375" style="8" customWidth="1"/>
    <col min="5" max="5" width="4.42578125" style="1" customWidth="1"/>
    <col min="6" max="6" width="26.28515625" style="12" customWidth="1"/>
    <col min="7" max="16384" width="11.42578125" style="1"/>
  </cols>
  <sheetData>
    <row r="1" spans="1:252" s="7" customFormat="1" ht="15.75" x14ac:dyDescent="0.25">
      <c r="A1" s="68" t="s">
        <v>187</v>
      </c>
      <c r="B1" s="77"/>
      <c r="C1" s="78"/>
      <c r="F1" s="19"/>
    </row>
    <row r="2" spans="1:252" x14ac:dyDescent="0.2">
      <c r="A2" s="62" t="s">
        <v>198</v>
      </c>
      <c r="B2" s="69"/>
      <c r="C2" s="413"/>
      <c r="F2" s="5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x14ac:dyDescent="0.2">
      <c r="A3" s="69"/>
      <c r="B3" s="69"/>
      <c r="C3" s="413" t="s">
        <v>402</v>
      </c>
      <c r="F3" s="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8" customFormat="1" ht="18" customHeight="1" x14ac:dyDescent="0.2">
      <c r="A4" s="300" t="s">
        <v>82</v>
      </c>
      <c r="B4" s="299"/>
      <c r="C4" s="298"/>
      <c r="F4" s="20"/>
    </row>
    <row r="5" spans="1:252" x14ac:dyDescent="0.2">
      <c r="A5" s="114" t="s">
        <v>83</v>
      </c>
      <c r="B5" s="115"/>
      <c r="C5" s="106">
        <f>C6+C12</f>
        <v>0</v>
      </c>
      <c r="D5" s="9"/>
      <c r="F5" s="14"/>
    </row>
    <row r="6" spans="1:252" x14ac:dyDescent="0.2">
      <c r="A6" s="123" t="s">
        <v>84</v>
      </c>
      <c r="B6" s="117"/>
      <c r="C6" s="109">
        <f>SUM(C7:C11)</f>
        <v>0</v>
      </c>
      <c r="D6" s="9"/>
    </row>
    <row r="7" spans="1:252" s="3" customFormat="1" x14ac:dyDescent="0.2">
      <c r="A7" s="118"/>
      <c r="B7" s="120" t="s">
        <v>158</v>
      </c>
      <c r="C7" s="24"/>
      <c r="D7" s="10"/>
      <c r="F7" s="15"/>
    </row>
    <row r="8" spans="1:252" s="3" customFormat="1" x14ac:dyDescent="0.2">
      <c r="A8" s="118"/>
      <c r="B8" s="120" t="s">
        <v>159</v>
      </c>
      <c r="C8" s="24"/>
      <c r="D8" s="10"/>
      <c r="F8" s="15"/>
    </row>
    <row r="9" spans="1:252" s="3" customFormat="1" x14ac:dyDescent="0.2">
      <c r="A9" s="118"/>
      <c r="B9" s="120" t="s">
        <v>162</v>
      </c>
      <c r="C9" s="24"/>
      <c r="D9" s="10"/>
      <c r="F9" s="15"/>
    </row>
    <row r="10" spans="1:252" s="3" customFormat="1" x14ac:dyDescent="0.2">
      <c r="A10" s="118"/>
      <c r="B10" s="120" t="s">
        <v>160</v>
      </c>
      <c r="C10" s="24"/>
      <c r="D10" s="10"/>
      <c r="F10" s="15"/>
    </row>
    <row r="11" spans="1:252" s="3" customFormat="1" x14ac:dyDescent="0.2">
      <c r="A11" s="118"/>
      <c r="B11" s="156" t="s">
        <v>161</v>
      </c>
      <c r="C11" s="98"/>
      <c r="D11" s="10"/>
      <c r="F11" s="15"/>
    </row>
    <row r="12" spans="1:252" x14ac:dyDescent="0.2">
      <c r="A12" s="123" t="s">
        <v>86</v>
      </c>
      <c r="B12" s="130"/>
      <c r="C12" s="109">
        <f>SUM(C13:C17)</f>
        <v>0</v>
      </c>
      <c r="D12" s="9"/>
      <c r="F12" s="16"/>
    </row>
    <row r="13" spans="1:252" s="3" customFormat="1" x14ac:dyDescent="0.2">
      <c r="A13" s="118"/>
      <c r="B13" s="124" t="s">
        <v>163</v>
      </c>
      <c r="C13" s="24"/>
      <c r="D13" s="10"/>
      <c r="F13" s="15"/>
    </row>
    <row r="14" spans="1:252" s="3" customFormat="1" x14ac:dyDescent="0.2">
      <c r="A14" s="118"/>
      <c r="B14" s="120" t="s">
        <v>164</v>
      </c>
      <c r="C14" s="24"/>
      <c r="D14" s="10"/>
      <c r="F14" s="15"/>
    </row>
    <row r="15" spans="1:252" s="3" customFormat="1" x14ac:dyDescent="0.2">
      <c r="A15" s="118"/>
      <c r="B15" s="120" t="s">
        <v>165</v>
      </c>
      <c r="C15" s="24"/>
      <c r="D15" s="10"/>
      <c r="F15" s="15"/>
    </row>
    <row r="16" spans="1:252" s="3" customFormat="1" x14ac:dyDescent="0.2">
      <c r="A16" s="118"/>
      <c r="B16" s="120" t="s">
        <v>166</v>
      </c>
      <c r="C16" s="24"/>
      <c r="D16" s="10"/>
      <c r="F16" s="15"/>
    </row>
    <row r="17" spans="1:6" s="3" customFormat="1" x14ac:dyDescent="0.2">
      <c r="A17" s="118"/>
      <c r="B17" s="156" t="s">
        <v>167</v>
      </c>
      <c r="C17" s="98"/>
      <c r="D17" s="10"/>
      <c r="F17" s="15"/>
    </row>
    <row r="18" spans="1:6" x14ac:dyDescent="0.2">
      <c r="A18" s="158" t="s">
        <v>87</v>
      </c>
      <c r="B18" s="130"/>
      <c r="C18" s="159">
        <f>C19+C21+C22</f>
        <v>0</v>
      </c>
      <c r="D18" s="9"/>
    </row>
    <row r="19" spans="1:6" x14ac:dyDescent="0.2">
      <c r="A19" s="134"/>
      <c r="B19" s="157" t="s">
        <v>88</v>
      </c>
      <c r="C19" s="24"/>
      <c r="D19" s="9"/>
    </row>
    <row r="20" spans="1:6" s="4" customFormat="1" x14ac:dyDescent="0.2">
      <c r="A20" s="128"/>
      <c r="B20" s="151" t="s">
        <v>89</v>
      </c>
      <c r="C20" s="21"/>
      <c r="D20" s="11"/>
      <c r="F20" s="17"/>
    </row>
    <row r="21" spans="1:6" x14ac:dyDescent="0.2">
      <c r="A21" s="128"/>
      <c r="B21" s="120" t="s">
        <v>90</v>
      </c>
      <c r="C21" s="24"/>
    </row>
    <row r="22" spans="1:6" x14ac:dyDescent="0.2">
      <c r="A22" s="121"/>
      <c r="B22" s="122" t="s">
        <v>91</v>
      </c>
      <c r="C22" s="25"/>
    </row>
    <row r="23" spans="1:6" x14ac:dyDescent="0.2">
      <c r="A23" s="158" t="s">
        <v>92</v>
      </c>
      <c r="B23" s="130"/>
      <c r="C23" s="159">
        <f>SUM(C24:C27)</f>
        <v>0</v>
      </c>
      <c r="D23" s="9"/>
    </row>
    <row r="24" spans="1:6" x14ac:dyDescent="0.2">
      <c r="A24" s="134"/>
      <c r="B24" s="124" t="s">
        <v>93</v>
      </c>
      <c r="C24" s="26"/>
    </row>
    <row r="25" spans="1:6" x14ac:dyDescent="0.2">
      <c r="A25" s="128"/>
      <c r="B25" s="124" t="s">
        <v>94</v>
      </c>
      <c r="C25" s="26"/>
    </row>
    <row r="26" spans="1:6" x14ac:dyDescent="0.2">
      <c r="A26" s="128"/>
      <c r="B26" s="120" t="s">
        <v>95</v>
      </c>
      <c r="C26" s="24"/>
    </row>
    <row r="27" spans="1:6" x14ac:dyDescent="0.2">
      <c r="A27" s="121"/>
      <c r="B27" s="156" t="s">
        <v>168</v>
      </c>
      <c r="C27" s="25"/>
    </row>
    <row r="28" spans="1:6" x14ac:dyDescent="0.2">
      <c r="A28" s="126" t="s">
        <v>96</v>
      </c>
      <c r="B28" s="117"/>
      <c r="C28" s="161"/>
    </row>
    <row r="29" spans="1:6" s="11" customFormat="1" x14ac:dyDescent="0.2">
      <c r="A29" s="127"/>
      <c r="B29" s="160" t="s">
        <v>85</v>
      </c>
      <c r="C29" s="155"/>
      <c r="F29" s="18"/>
    </row>
    <row r="30" spans="1:6" x14ac:dyDescent="0.2">
      <c r="A30" s="158" t="s">
        <v>97</v>
      </c>
      <c r="B30" s="130"/>
      <c r="C30" s="159">
        <f>SUM(C31:C32)</f>
        <v>0</v>
      </c>
    </row>
    <row r="31" spans="1:6" x14ac:dyDescent="0.2">
      <c r="A31" s="128"/>
      <c r="B31" s="124" t="s">
        <v>127</v>
      </c>
      <c r="C31" s="26"/>
    </row>
    <row r="32" spans="1:6" x14ac:dyDescent="0.2">
      <c r="A32" s="121"/>
      <c r="B32" s="122" t="s">
        <v>116</v>
      </c>
      <c r="C32" s="25"/>
    </row>
    <row r="33" spans="1:6" x14ac:dyDescent="0.2">
      <c r="A33" s="158" t="s">
        <v>98</v>
      </c>
      <c r="B33" s="130"/>
      <c r="C33" s="159">
        <f>C34+C38</f>
        <v>0</v>
      </c>
    </row>
    <row r="34" spans="1:6" x14ac:dyDescent="0.2">
      <c r="A34" s="128"/>
      <c r="B34" s="120" t="s">
        <v>99</v>
      </c>
      <c r="C34" s="162"/>
    </row>
    <row r="35" spans="1:6" s="4" customFormat="1" x14ac:dyDescent="0.2">
      <c r="A35" s="128"/>
      <c r="B35" s="149" t="s">
        <v>169</v>
      </c>
      <c r="C35" s="24"/>
      <c r="D35" s="11"/>
      <c r="F35" s="17"/>
    </row>
    <row r="36" spans="1:6" s="4" customFormat="1" ht="25.5" x14ac:dyDescent="0.2">
      <c r="A36" s="128"/>
      <c r="B36" s="163" t="s">
        <v>170</v>
      </c>
      <c r="C36" s="30"/>
      <c r="D36" s="11"/>
      <c r="F36" s="17"/>
    </row>
    <row r="37" spans="1:6" s="4" customFormat="1" x14ac:dyDescent="0.2">
      <c r="A37" s="128"/>
      <c r="B37" s="164" t="s">
        <v>171</v>
      </c>
      <c r="C37" s="113"/>
      <c r="D37" s="11"/>
      <c r="F37" s="17"/>
    </row>
    <row r="38" spans="1:6" x14ac:dyDescent="0.2">
      <c r="A38" s="121"/>
      <c r="B38" s="122" t="s">
        <v>100</v>
      </c>
      <c r="C38" s="25"/>
    </row>
    <row r="39" spans="1:6" x14ac:dyDescent="0.2">
      <c r="A39" s="114" t="s">
        <v>101</v>
      </c>
      <c r="B39" s="129"/>
      <c r="C39" s="106">
        <f>C5+C18+C23+C28+C30+C33</f>
        <v>0</v>
      </c>
    </row>
    <row r="40" spans="1:6" x14ac:dyDescent="0.2">
      <c r="A40" s="123" t="s">
        <v>102</v>
      </c>
      <c r="B40" s="130"/>
      <c r="C40" s="95"/>
    </row>
    <row r="41" spans="1:6" x14ac:dyDescent="0.2">
      <c r="A41" s="119" t="s">
        <v>103</v>
      </c>
      <c r="B41" s="131"/>
      <c r="C41" s="30"/>
    </row>
    <row r="42" spans="1:6" ht="24.75" customHeight="1" x14ac:dyDescent="0.2">
      <c r="A42" s="560" t="s">
        <v>104</v>
      </c>
      <c r="B42" s="561"/>
      <c r="C42" s="24"/>
    </row>
    <row r="43" spans="1:6" ht="38.25" customHeight="1" x14ac:dyDescent="0.2">
      <c r="A43" s="562" t="s">
        <v>105</v>
      </c>
      <c r="B43" s="563"/>
      <c r="C43" s="97"/>
    </row>
    <row r="44" spans="1:6" ht="24.75" customHeight="1" x14ac:dyDescent="0.2">
      <c r="A44" s="560" t="s">
        <v>117</v>
      </c>
      <c r="B44" s="561"/>
      <c r="C44" s="24"/>
    </row>
    <row r="45" spans="1:6" ht="24.75" customHeight="1" x14ac:dyDescent="0.2">
      <c r="A45" s="564" t="s">
        <v>106</v>
      </c>
      <c r="B45" s="565"/>
      <c r="C45" s="25"/>
    </row>
    <row r="46" spans="1:6" x14ac:dyDescent="0.2">
      <c r="A46" s="114" t="s">
        <v>107</v>
      </c>
      <c r="B46" s="115"/>
      <c r="C46" s="154">
        <f>SUM(C39:C45)</f>
        <v>0</v>
      </c>
    </row>
    <row r="47" spans="1:6" x14ac:dyDescent="0.2">
      <c r="A47" s="125" t="s">
        <v>108</v>
      </c>
      <c r="B47" s="115"/>
      <c r="C47" s="27"/>
    </row>
    <row r="48" spans="1:6" x14ac:dyDescent="0.2">
      <c r="A48" s="125" t="s">
        <v>109</v>
      </c>
      <c r="B48" s="115"/>
      <c r="C48" s="27"/>
    </row>
    <row r="49" spans="1:3" x14ac:dyDescent="0.2">
      <c r="A49" s="126" t="s">
        <v>172</v>
      </c>
      <c r="B49" s="117"/>
      <c r="C49" s="301">
        <f>SUM(C46:C48)</f>
        <v>0</v>
      </c>
    </row>
    <row r="50" spans="1:3" x14ac:dyDescent="0.2">
      <c r="A50" s="116" t="s">
        <v>110</v>
      </c>
      <c r="B50" s="117"/>
      <c r="C50" s="23"/>
    </row>
    <row r="51" spans="1:3" x14ac:dyDescent="0.2">
      <c r="A51" s="132" t="s">
        <v>111</v>
      </c>
      <c r="B51" s="133"/>
      <c r="C51" s="98"/>
    </row>
    <row r="52" spans="1:3" ht="24.75" customHeight="1" x14ac:dyDescent="0.2">
      <c r="A52" s="558" t="s">
        <v>318</v>
      </c>
      <c r="B52" s="559"/>
      <c r="C52" s="99"/>
    </row>
    <row r="53" spans="1:3" x14ac:dyDescent="0.2">
      <c r="A53" s="114" t="s">
        <v>174</v>
      </c>
      <c r="B53" s="115"/>
      <c r="C53" s="106">
        <f>SUM(C49:C52)</f>
        <v>0</v>
      </c>
    </row>
  </sheetData>
  <sheetProtection algorithmName="SHA-512" hashValue="xnJYXt005ydP8uaFYmjXAiighb3Fev5DZHFCsfZJlSrAFKSDLbslOdsFpzdg6iwW3xnoewxueCiq3PBsHk0+EA==" saltValue="z4vmwBKzWS2xq95AuZ3VHg==" spinCount="100000" sheet="1" objects="1" scenarios="1"/>
  <mergeCells count="5">
    <mergeCell ref="A52:B52"/>
    <mergeCell ref="A42:B42"/>
    <mergeCell ref="A43:B43"/>
    <mergeCell ref="A44:B44"/>
    <mergeCell ref="A45:B45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ignoredErrors>
    <ignoredError sqref="C49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tabColor indexed="42"/>
  </sheetPr>
  <dimension ref="A1:E37"/>
  <sheetViews>
    <sheetView showGridLines="0" zoomScaleNormal="100" workbookViewId="0">
      <selection activeCell="C9" sqref="C9"/>
    </sheetView>
  </sheetViews>
  <sheetFormatPr baseColWidth="10" defaultColWidth="11.42578125" defaultRowHeight="12.75" x14ac:dyDescent="0.2"/>
  <cols>
    <col min="1" max="1" width="1.7109375" style="42" customWidth="1"/>
    <col min="2" max="2" width="59.7109375" style="32" customWidth="1"/>
    <col min="3" max="3" width="12.7109375" style="43" customWidth="1"/>
    <col min="4" max="5" width="15.28515625" style="33" customWidth="1"/>
    <col min="6" max="16384" width="11.42578125" style="32"/>
  </cols>
  <sheetData>
    <row r="1" spans="1:5" ht="15.75" x14ac:dyDescent="0.2">
      <c r="A1" s="73" t="s">
        <v>188</v>
      </c>
      <c r="B1" s="76"/>
      <c r="C1" s="79"/>
    </row>
    <row r="2" spans="1:5" ht="12.75" customHeight="1" x14ac:dyDescent="0.2">
      <c r="A2" s="83" t="s">
        <v>184</v>
      </c>
      <c r="B2" s="76"/>
      <c r="C2" s="79"/>
    </row>
    <row r="3" spans="1:5" x14ac:dyDescent="0.2">
      <c r="A3" s="80"/>
      <c r="B3" s="76"/>
      <c r="C3" s="81" t="s">
        <v>403</v>
      </c>
    </row>
    <row r="4" spans="1:5" s="35" customFormat="1" ht="18" customHeight="1" x14ac:dyDescent="0.2">
      <c r="A4" s="568" t="s">
        <v>82</v>
      </c>
      <c r="B4" s="569"/>
      <c r="C4" s="570"/>
      <c r="D4" s="34"/>
      <c r="E4" s="34"/>
    </row>
    <row r="5" spans="1:5" s="168" customFormat="1" ht="18" customHeight="1" x14ac:dyDescent="0.25">
      <c r="A5" s="67" t="s">
        <v>174</v>
      </c>
      <c r="B5" s="165"/>
      <c r="C5" s="166">
        <f>Erfolgsrechnung!C53</f>
        <v>0</v>
      </c>
      <c r="D5" s="167"/>
      <c r="E5" s="167"/>
    </row>
    <row r="6" spans="1:5" s="37" customFormat="1" ht="12.75" customHeight="1" x14ac:dyDescent="0.2">
      <c r="A6" s="169" t="s">
        <v>19</v>
      </c>
      <c r="B6" s="170"/>
      <c r="C6" s="171">
        <f>Passiven!C34</f>
        <v>0</v>
      </c>
      <c r="D6" s="36"/>
      <c r="E6" s="36"/>
    </row>
    <row r="7" spans="1:5" s="37" customFormat="1" ht="12.75" customHeight="1" x14ac:dyDescent="0.2">
      <c r="A7" s="67" t="s">
        <v>173</v>
      </c>
      <c r="B7" s="165"/>
      <c r="C7" s="166">
        <f>SUM(C5:C6)</f>
        <v>0</v>
      </c>
      <c r="D7" s="38"/>
      <c r="E7" s="39"/>
    </row>
    <row r="8" spans="1:5" s="37" customFormat="1" ht="12.75" customHeight="1" x14ac:dyDescent="0.2">
      <c r="A8" s="172" t="s">
        <v>244</v>
      </c>
      <c r="B8" s="173"/>
      <c r="C8" s="303">
        <f>SUM(C9:C13)</f>
        <v>0</v>
      </c>
      <c r="D8" s="36"/>
      <c r="E8" s="36"/>
    </row>
    <row r="9" spans="1:5" s="37" customFormat="1" ht="12.75" customHeight="1" x14ac:dyDescent="0.2">
      <c r="A9" s="179"/>
      <c r="B9" s="174" t="s">
        <v>175</v>
      </c>
      <c r="C9" s="175"/>
      <c r="D9" s="36"/>
      <c r="E9" s="36"/>
    </row>
    <row r="10" spans="1:5" s="37" customFormat="1" ht="12.75" customHeight="1" x14ac:dyDescent="0.2">
      <c r="A10" s="179"/>
      <c r="B10" s="174" t="s">
        <v>176</v>
      </c>
      <c r="C10" s="175"/>
      <c r="D10" s="36"/>
      <c r="E10" s="36"/>
    </row>
    <row r="11" spans="1:5" s="37" customFormat="1" ht="12.75" customHeight="1" x14ac:dyDescent="0.2">
      <c r="A11" s="179"/>
      <c r="B11" s="174" t="s">
        <v>177</v>
      </c>
      <c r="C11" s="175"/>
      <c r="D11" s="36"/>
      <c r="E11" s="36"/>
    </row>
    <row r="12" spans="1:5" s="37" customFormat="1" ht="12.75" customHeight="1" x14ac:dyDescent="0.2">
      <c r="A12" s="179"/>
      <c r="B12" s="176" t="s">
        <v>313</v>
      </c>
      <c r="C12" s="175"/>
      <c r="D12" s="36"/>
      <c r="E12" s="36"/>
    </row>
    <row r="13" spans="1:5" s="37" customFormat="1" ht="12.75" customHeight="1" x14ac:dyDescent="0.2">
      <c r="A13" s="67"/>
      <c r="B13" s="177" t="s">
        <v>178</v>
      </c>
      <c r="C13" s="178"/>
      <c r="D13" s="36"/>
      <c r="E13" s="36"/>
    </row>
    <row r="14" spans="1:5" s="37" customFormat="1" ht="12.75" customHeight="1" x14ac:dyDescent="0.2">
      <c r="A14" s="67" t="s">
        <v>20</v>
      </c>
      <c r="B14" s="165"/>
      <c r="C14" s="166">
        <f>C7-C8</f>
        <v>0</v>
      </c>
      <c r="D14" s="38"/>
      <c r="E14" s="39"/>
    </row>
    <row r="15" spans="1:5" s="40" customFormat="1" ht="6.75" customHeight="1" x14ac:dyDescent="0.2">
      <c r="A15" s="82"/>
      <c r="B15" s="83"/>
      <c r="C15" s="79"/>
      <c r="D15" s="36"/>
      <c r="E15" s="36"/>
    </row>
    <row r="16" spans="1:5" s="40" customFormat="1" ht="12.75" customHeight="1" x14ac:dyDescent="0.2">
      <c r="A16" s="84">
        <v>1</v>
      </c>
      <c r="B16" s="85" t="s">
        <v>21</v>
      </c>
      <c r="C16" s="85"/>
      <c r="D16" s="36"/>
      <c r="E16" s="36"/>
    </row>
    <row r="17" spans="1:5" s="40" customFormat="1" ht="12.75" customHeight="1" x14ac:dyDescent="0.2">
      <c r="A17" s="84"/>
      <c r="B17" s="85"/>
      <c r="C17" s="86"/>
      <c r="D17" s="36"/>
      <c r="E17" s="36"/>
    </row>
    <row r="18" spans="1:5" s="40" customFormat="1" ht="12.75" customHeight="1" x14ac:dyDescent="0.2">
      <c r="A18" s="84"/>
      <c r="B18" s="85"/>
      <c r="C18" s="86"/>
      <c r="D18" s="36"/>
      <c r="E18" s="36"/>
    </row>
    <row r="19" spans="1:5" s="40" customFormat="1" ht="12.75" customHeight="1" x14ac:dyDescent="0.2">
      <c r="A19" s="84"/>
      <c r="B19" s="85"/>
      <c r="C19" s="86"/>
      <c r="D19" s="36"/>
      <c r="E19" s="36"/>
    </row>
    <row r="20" spans="1:5" s="40" customFormat="1" ht="18" x14ac:dyDescent="0.2">
      <c r="A20" s="182" t="s">
        <v>294</v>
      </c>
      <c r="B20" s="85"/>
      <c r="C20" s="86"/>
      <c r="D20" s="36"/>
      <c r="E20" s="36"/>
    </row>
    <row r="21" spans="1:5" s="40" customFormat="1" x14ac:dyDescent="0.2">
      <c r="A21" s="183" t="s">
        <v>182</v>
      </c>
      <c r="B21" s="85"/>
      <c r="C21" s="86"/>
      <c r="D21" s="36"/>
      <c r="E21" s="414"/>
    </row>
    <row r="22" spans="1:5" s="40" customFormat="1" ht="12.75" customHeight="1" x14ac:dyDescent="0.2">
      <c r="A22" s="84"/>
      <c r="B22" s="85"/>
      <c r="C22" s="86"/>
      <c r="D22" s="36"/>
      <c r="E22" s="414" t="s">
        <v>542</v>
      </c>
    </row>
    <row r="23" spans="1:5" s="1" customFormat="1" ht="12.75" customHeight="1" x14ac:dyDescent="0.2">
      <c r="A23" s="571" t="s">
        <v>82</v>
      </c>
      <c r="B23" s="572"/>
      <c r="C23" s="539" t="s">
        <v>0</v>
      </c>
      <c r="D23" s="543" t="s">
        <v>199</v>
      </c>
      <c r="E23" s="543" t="s">
        <v>200</v>
      </c>
    </row>
    <row r="24" spans="1:5" s="1" customFormat="1" ht="12.75" customHeight="1" x14ac:dyDescent="0.2">
      <c r="A24" s="573"/>
      <c r="B24" s="574"/>
      <c r="C24" s="540"/>
      <c r="D24" s="544"/>
      <c r="E24" s="544"/>
    </row>
    <row r="25" spans="1:5" s="1" customFormat="1" ht="18" customHeight="1" x14ac:dyDescent="0.2">
      <c r="A25" s="63" t="s">
        <v>79</v>
      </c>
      <c r="B25" s="59"/>
      <c r="C25" s="27"/>
      <c r="D25" s="27"/>
      <c r="E25" s="27"/>
    </row>
    <row r="26" spans="1:5" s="1" customFormat="1" ht="12.75" customHeight="1" x14ac:dyDescent="0.2">
      <c r="A26" s="66" t="s">
        <v>80</v>
      </c>
      <c r="B26" s="60"/>
      <c r="C26" s="103">
        <f>SUM(C27:C28)</f>
        <v>0</v>
      </c>
      <c r="D26" s="103">
        <f>SUM(D27:D28)</f>
        <v>0</v>
      </c>
      <c r="E26" s="103">
        <f>SUM(E27:E28)</f>
        <v>0</v>
      </c>
    </row>
    <row r="27" spans="1:5" s="1" customFormat="1" ht="12.75" customHeight="1" x14ac:dyDescent="0.2">
      <c r="A27" s="64"/>
      <c r="B27" s="120" t="s">
        <v>319</v>
      </c>
      <c r="C27" s="24"/>
      <c r="D27" s="24"/>
      <c r="E27" s="24"/>
    </row>
    <row r="28" spans="1:5" s="1" customFormat="1" ht="12.75" customHeight="1" x14ac:dyDescent="0.2">
      <c r="A28" s="65"/>
      <c r="B28" s="122" t="s">
        <v>320</v>
      </c>
      <c r="C28" s="25"/>
      <c r="D28" s="25"/>
      <c r="E28" s="25"/>
    </row>
    <row r="29" spans="1:5" s="1" customFormat="1" ht="12.75" customHeight="1" x14ac:dyDescent="0.2">
      <c r="A29" s="63" t="s">
        <v>119</v>
      </c>
      <c r="B29" s="59"/>
      <c r="C29" s="27"/>
      <c r="D29" s="27"/>
      <c r="E29" s="27"/>
    </row>
    <row r="30" spans="1:5" s="1" customFormat="1" ht="12.75" customHeight="1" x14ac:dyDescent="0.2">
      <c r="A30" s="63" t="s">
        <v>81</v>
      </c>
      <c r="B30" s="59"/>
      <c r="C30" s="27"/>
      <c r="D30" s="27"/>
      <c r="E30" s="27"/>
    </row>
    <row r="31" spans="1:5" s="40" customFormat="1" ht="6.75" customHeight="1" x14ac:dyDescent="0.2">
      <c r="A31" s="84"/>
      <c r="B31" s="85"/>
      <c r="C31" s="86"/>
      <c r="D31" s="302"/>
      <c r="E31" s="302"/>
    </row>
    <row r="32" spans="1:5" s="40" customFormat="1" ht="12.75" customHeight="1" x14ac:dyDescent="0.2">
      <c r="A32" s="297">
        <v>1</v>
      </c>
      <c r="B32" s="566" t="s">
        <v>292</v>
      </c>
      <c r="C32" s="567"/>
      <c r="D32" s="567"/>
      <c r="E32" s="567"/>
    </row>
    <row r="33" spans="1:5" s="40" customFormat="1" ht="12.75" customHeight="1" x14ac:dyDescent="0.2">
      <c r="A33" s="84"/>
      <c r="B33" s="567"/>
      <c r="C33" s="567"/>
      <c r="D33" s="567"/>
      <c r="E33" s="567"/>
    </row>
    <row r="34" spans="1:5" s="40" customFormat="1" ht="12.75" customHeight="1" x14ac:dyDescent="0.2">
      <c r="A34" s="84"/>
      <c r="B34" s="567"/>
      <c r="C34" s="567"/>
      <c r="D34" s="567"/>
      <c r="E34" s="567"/>
    </row>
    <row r="35" spans="1:5" s="40" customFormat="1" ht="12.75" customHeight="1" x14ac:dyDescent="0.2">
      <c r="A35" s="84"/>
      <c r="B35" s="85"/>
      <c r="C35" s="86"/>
      <c r="D35" s="302"/>
      <c r="E35" s="302"/>
    </row>
    <row r="36" spans="1:5" s="40" customFormat="1" ht="12.75" customHeight="1" x14ac:dyDescent="0.2">
      <c r="A36" s="84"/>
      <c r="B36" s="85"/>
      <c r="C36" s="86"/>
      <c r="D36" s="302"/>
      <c r="E36" s="302"/>
    </row>
    <row r="37" spans="1:5" s="40" customFormat="1" ht="12.75" customHeight="1" x14ac:dyDescent="0.2">
      <c r="A37" s="84"/>
      <c r="B37" s="85"/>
      <c r="C37" s="86"/>
      <c r="D37" s="302"/>
      <c r="E37" s="302"/>
    </row>
  </sheetData>
  <sheetProtection algorithmName="SHA-512" hashValue="dDLSIeHRbTkkIlFJu0xnQyWw8olUeLrmX10SvxuL/8/tZ5MGb30BFPMubIXsaAJGZbNH5yjspe73AjXlR+BvLg==" saltValue="5oXa7O2LZ/+uPIwr1+NVkw==" spinCount="100000" sheet="1" objects="1" scenarios="1"/>
  <mergeCells count="6">
    <mergeCell ref="B32:E34"/>
    <mergeCell ref="E23:E24"/>
    <mergeCell ref="A4:C4"/>
    <mergeCell ref="A23:B24"/>
    <mergeCell ref="D23:D24"/>
    <mergeCell ref="C23:C24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&amp;CErhebung Bankstatistik 2024</oddHeader>
    <oddFooter>&amp;C&amp;P/&amp;N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</sheetPr>
  <dimension ref="A1:K59"/>
  <sheetViews>
    <sheetView showGridLines="0" zoomScaleNormal="100" workbookViewId="0">
      <selection activeCell="D10" sqref="D10"/>
    </sheetView>
  </sheetViews>
  <sheetFormatPr baseColWidth="10" defaultColWidth="11.42578125" defaultRowHeight="12" x14ac:dyDescent="0.2"/>
  <cols>
    <col min="1" max="1" width="1.7109375" style="42" customWidth="1"/>
    <col min="2" max="2" width="16.7109375" style="42" customWidth="1"/>
    <col min="3" max="3" width="42.7109375" style="32" customWidth="1"/>
    <col min="4" max="4" width="11.42578125" style="32" bestFit="1" customWidth="1"/>
    <col min="5" max="7" width="11.42578125" style="32" customWidth="1"/>
    <col min="8" max="8" width="10.7109375" style="255" customWidth="1"/>
    <col min="9" max="10" width="10.7109375" style="32" customWidth="1"/>
    <col min="11" max="16384" width="11.42578125" style="32"/>
  </cols>
  <sheetData>
    <row r="1" spans="1:11" ht="18" x14ac:dyDescent="0.2">
      <c r="A1" s="73" t="s">
        <v>295</v>
      </c>
      <c r="B1" s="73"/>
      <c r="C1" s="74"/>
      <c r="D1" s="74"/>
      <c r="E1" s="74"/>
      <c r="F1" s="76"/>
      <c r="G1" s="74"/>
      <c r="H1" s="276"/>
    </row>
    <row r="2" spans="1:11" ht="12.75" customHeight="1" x14ac:dyDescent="0.2">
      <c r="A2" s="181" t="s">
        <v>354</v>
      </c>
      <c r="B2" s="181"/>
      <c r="C2" s="92"/>
      <c r="D2" s="74"/>
      <c r="E2" s="74"/>
      <c r="F2" s="76"/>
      <c r="G2" s="74"/>
      <c r="H2" s="276"/>
    </row>
    <row r="3" spans="1:11" ht="12.75" customHeight="1" x14ac:dyDescent="0.2">
      <c r="A3" s="181"/>
      <c r="B3" s="181"/>
      <c r="C3" s="92"/>
      <c r="D3" s="74"/>
      <c r="E3" s="74"/>
      <c r="F3" s="76"/>
      <c r="G3" s="74"/>
      <c r="H3" s="276"/>
    </row>
    <row r="4" spans="1:11" ht="12.75" customHeight="1" x14ac:dyDescent="0.2">
      <c r="A4" s="383" t="s">
        <v>364</v>
      </c>
      <c r="B4" s="181"/>
      <c r="C4" s="92"/>
      <c r="D4" s="74"/>
      <c r="E4" s="74"/>
      <c r="F4" s="76"/>
      <c r="G4" s="416"/>
      <c r="H4" s="276"/>
    </row>
    <row r="5" spans="1:11" ht="12.75" customHeight="1" x14ac:dyDescent="0.2">
      <c r="A5" s="181"/>
      <c r="B5" s="181"/>
      <c r="C5" s="92"/>
      <c r="D5" s="74"/>
      <c r="E5" s="74"/>
      <c r="F5" s="76"/>
      <c r="G5" s="416" t="s">
        <v>412</v>
      </c>
      <c r="H5" s="276"/>
    </row>
    <row r="6" spans="1:11" s="193" customFormat="1" ht="18" customHeight="1" x14ac:dyDescent="0.2">
      <c r="A6" s="577" t="s">
        <v>82</v>
      </c>
      <c r="B6" s="578"/>
      <c r="C6" s="578"/>
      <c r="D6" s="365" t="s">
        <v>211</v>
      </c>
      <c r="E6" s="371"/>
      <c r="F6" s="365" t="s">
        <v>285</v>
      </c>
      <c r="G6" s="371"/>
      <c r="H6" s="277"/>
      <c r="I6" s="273"/>
      <c r="J6" s="273"/>
    </row>
    <row r="7" spans="1:11" s="193" customFormat="1" ht="56.25" x14ac:dyDescent="0.2">
      <c r="A7" s="369"/>
      <c r="B7" s="370" t="s">
        <v>365</v>
      </c>
      <c r="C7" s="343" t="s">
        <v>366</v>
      </c>
      <c r="D7" s="366"/>
      <c r="E7" s="372" t="s">
        <v>267</v>
      </c>
      <c r="F7" s="366"/>
      <c r="G7" s="372" t="s">
        <v>290</v>
      </c>
      <c r="H7" s="277"/>
      <c r="I7" s="273"/>
      <c r="J7" s="273"/>
    </row>
    <row r="8" spans="1:11" s="46" customFormat="1" ht="18" customHeight="1" x14ac:dyDescent="0.2">
      <c r="A8" s="381" t="s">
        <v>0</v>
      </c>
      <c r="B8" s="382"/>
      <c r="C8" s="382"/>
      <c r="D8" s="234">
        <f>Aktiven!C35</f>
        <v>0</v>
      </c>
      <c r="E8" s="234">
        <f>Aktiven!C14</f>
        <v>0</v>
      </c>
      <c r="F8" s="234">
        <f>Passiven!C36</f>
        <v>0</v>
      </c>
      <c r="G8" s="234">
        <f>Passiven!C10</f>
        <v>0</v>
      </c>
      <c r="H8" s="278"/>
      <c r="J8" s="273"/>
    </row>
    <row r="9" spans="1:11" ht="12.75" customHeight="1" x14ac:dyDescent="0.2">
      <c r="A9" s="192"/>
      <c r="B9" s="373"/>
      <c r="C9" s="380"/>
      <c r="D9" s="437"/>
      <c r="E9" s="437"/>
      <c r="F9" s="437"/>
      <c r="G9" s="437"/>
      <c r="H9" s="274"/>
    </row>
    <row r="10" spans="1:11" ht="18" customHeight="1" x14ac:dyDescent="0.2">
      <c r="A10" s="579"/>
      <c r="B10" s="376"/>
      <c r="C10" s="376"/>
      <c r="D10" s="377"/>
      <c r="E10" s="377"/>
      <c r="F10" s="377"/>
      <c r="G10" s="377"/>
      <c r="H10" s="374"/>
    </row>
    <row r="11" spans="1:11" s="193" customFormat="1" ht="12.75" x14ac:dyDescent="0.2">
      <c r="A11" s="580"/>
      <c r="B11" s="378"/>
      <c r="C11" s="378"/>
      <c r="D11" s="379"/>
      <c r="E11" s="379"/>
      <c r="F11" s="379"/>
      <c r="G11" s="379"/>
      <c r="H11" s="375"/>
      <c r="I11" s="287"/>
      <c r="K11" s="273"/>
    </row>
    <row r="12" spans="1:11" ht="12.75" customHeight="1" x14ac:dyDescent="0.2">
      <c r="A12" s="580"/>
      <c r="B12" s="376"/>
      <c r="C12" s="376"/>
      <c r="D12" s="377"/>
      <c r="E12" s="377"/>
      <c r="F12" s="377"/>
      <c r="G12" s="377"/>
      <c r="H12" s="374"/>
    </row>
    <row r="13" spans="1:11" ht="12.75" customHeight="1" x14ac:dyDescent="0.2">
      <c r="A13" s="580"/>
      <c r="B13" s="376"/>
      <c r="C13" s="376"/>
      <c r="D13" s="377"/>
      <c r="E13" s="377"/>
      <c r="F13" s="377"/>
      <c r="G13" s="377"/>
      <c r="H13" s="374"/>
    </row>
    <row r="14" spans="1:11" ht="12.75" customHeight="1" x14ac:dyDescent="0.2">
      <c r="A14" s="580"/>
      <c r="B14" s="376"/>
      <c r="C14" s="376"/>
      <c r="D14" s="377"/>
      <c r="E14" s="377"/>
      <c r="F14" s="377"/>
      <c r="G14" s="377"/>
      <c r="H14" s="374"/>
    </row>
    <row r="15" spans="1:11" ht="12.75" customHeight="1" x14ac:dyDescent="0.2">
      <c r="A15" s="580"/>
      <c r="B15" s="376"/>
      <c r="C15" s="376"/>
      <c r="D15" s="377"/>
      <c r="E15" s="377"/>
      <c r="F15" s="377"/>
      <c r="G15" s="377"/>
      <c r="H15" s="374"/>
    </row>
    <row r="16" spans="1:11" ht="12.75" customHeight="1" x14ac:dyDescent="0.2">
      <c r="A16" s="580"/>
      <c r="B16" s="376"/>
      <c r="C16" s="376"/>
      <c r="D16" s="377"/>
      <c r="E16" s="377"/>
      <c r="F16" s="377"/>
      <c r="G16" s="377"/>
      <c r="H16" s="374"/>
    </row>
    <row r="17" spans="1:8" ht="12.75" customHeight="1" x14ac:dyDescent="0.2">
      <c r="A17" s="580"/>
      <c r="B17" s="376"/>
      <c r="C17" s="376"/>
      <c r="D17" s="377"/>
      <c r="E17" s="377"/>
      <c r="F17" s="377"/>
      <c r="G17" s="377"/>
      <c r="H17" s="374"/>
    </row>
    <row r="18" spans="1:8" ht="12.75" customHeight="1" x14ac:dyDescent="0.2">
      <c r="A18" s="580"/>
      <c r="B18" s="376"/>
      <c r="C18" s="376"/>
      <c r="D18" s="377"/>
      <c r="E18" s="377"/>
      <c r="F18" s="377"/>
      <c r="G18" s="377"/>
      <c r="H18" s="374"/>
    </row>
    <row r="19" spans="1:8" ht="12.75" customHeight="1" x14ac:dyDescent="0.2">
      <c r="A19" s="580"/>
      <c r="B19" s="376"/>
      <c r="C19" s="376"/>
      <c r="D19" s="377"/>
      <c r="E19" s="377"/>
      <c r="F19" s="377"/>
      <c r="G19" s="377"/>
      <c r="H19" s="374"/>
    </row>
    <row r="20" spans="1:8" ht="12.75" customHeight="1" x14ac:dyDescent="0.2">
      <c r="A20" s="580"/>
      <c r="B20" s="376"/>
      <c r="C20" s="376"/>
      <c r="D20" s="377"/>
      <c r="E20" s="377"/>
      <c r="F20" s="377"/>
      <c r="G20" s="377"/>
      <c r="H20" s="374"/>
    </row>
    <row r="21" spans="1:8" ht="12.75" customHeight="1" x14ac:dyDescent="0.2">
      <c r="A21" s="580"/>
      <c r="B21" s="376"/>
      <c r="C21" s="376"/>
      <c r="D21" s="377"/>
      <c r="E21" s="377"/>
      <c r="F21" s="377"/>
      <c r="G21" s="377"/>
      <c r="H21" s="374"/>
    </row>
    <row r="22" spans="1:8" ht="12.75" customHeight="1" x14ac:dyDescent="0.2">
      <c r="A22" s="580"/>
      <c r="B22" s="376"/>
      <c r="C22" s="376"/>
      <c r="D22" s="377"/>
      <c r="E22" s="377"/>
      <c r="F22" s="377"/>
      <c r="G22" s="377"/>
      <c r="H22" s="374"/>
    </row>
    <row r="23" spans="1:8" ht="12.75" customHeight="1" x14ac:dyDescent="0.2">
      <c r="A23" s="580"/>
      <c r="B23" s="376"/>
      <c r="C23" s="376"/>
      <c r="D23" s="377"/>
      <c r="E23" s="377"/>
      <c r="F23" s="377"/>
      <c r="G23" s="377"/>
      <c r="H23" s="374"/>
    </row>
    <row r="24" spans="1:8" ht="12.75" customHeight="1" x14ac:dyDescent="0.2">
      <c r="A24" s="580"/>
      <c r="B24" s="376"/>
      <c r="C24" s="376"/>
      <c r="D24" s="377"/>
      <c r="E24" s="377"/>
      <c r="F24" s="377"/>
      <c r="G24" s="377"/>
      <c r="H24" s="374"/>
    </row>
    <row r="25" spans="1:8" ht="12.75" customHeight="1" x14ac:dyDescent="0.2">
      <c r="A25" s="580"/>
      <c r="B25" s="376"/>
      <c r="C25" s="376"/>
      <c r="D25" s="377"/>
      <c r="E25" s="377"/>
      <c r="F25" s="377"/>
      <c r="G25" s="377"/>
      <c r="H25" s="374"/>
    </row>
    <row r="26" spans="1:8" ht="12.75" customHeight="1" x14ac:dyDescent="0.2">
      <c r="A26" s="580"/>
      <c r="B26" s="376"/>
      <c r="C26" s="376"/>
      <c r="D26" s="377"/>
      <c r="E26" s="377"/>
      <c r="F26" s="377"/>
      <c r="G26" s="377"/>
      <c r="H26" s="374"/>
    </row>
    <row r="27" spans="1:8" ht="12.75" customHeight="1" x14ac:dyDescent="0.2">
      <c r="A27" s="580"/>
      <c r="B27" s="376"/>
      <c r="C27" s="376"/>
      <c r="D27" s="377"/>
      <c r="E27" s="377"/>
      <c r="F27" s="377"/>
      <c r="G27" s="377"/>
      <c r="H27" s="374"/>
    </row>
    <row r="28" spans="1:8" ht="12.75" customHeight="1" x14ac:dyDescent="0.2">
      <c r="A28" s="580"/>
      <c r="B28" s="376"/>
      <c r="C28" s="376"/>
      <c r="D28" s="377"/>
      <c r="E28" s="377"/>
      <c r="F28" s="377"/>
      <c r="G28" s="377"/>
      <c r="H28" s="374"/>
    </row>
    <row r="29" spans="1:8" ht="12.75" customHeight="1" x14ac:dyDescent="0.2">
      <c r="A29" s="580"/>
      <c r="B29" s="376"/>
      <c r="C29" s="376"/>
      <c r="D29" s="377"/>
      <c r="E29" s="377"/>
      <c r="F29" s="377"/>
      <c r="G29" s="377"/>
      <c r="H29" s="374"/>
    </row>
    <row r="30" spans="1:8" ht="12.75" customHeight="1" x14ac:dyDescent="0.2">
      <c r="A30" s="580"/>
      <c r="B30" s="376"/>
      <c r="C30" s="376"/>
      <c r="D30" s="377"/>
      <c r="E30" s="377"/>
      <c r="F30" s="377"/>
      <c r="G30" s="377"/>
      <c r="H30" s="374"/>
    </row>
    <row r="31" spans="1:8" ht="12.75" customHeight="1" x14ac:dyDescent="0.2">
      <c r="A31" s="580"/>
      <c r="B31" s="376"/>
      <c r="C31" s="376"/>
      <c r="D31" s="377"/>
      <c r="E31" s="377"/>
      <c r="F31" s="377"/>
      <c r="G31" s="377"/>
      <c r="H31" s="374"/>
    </row>
    <row r="32" spans="1:8" ht="12.75" customHeight="1" x14ac:dyDescent="0.2">
      <c r="A32" s="580"/>
      <c r="B32" s="376"/>
      <c r="C32" s="376"/>
      <c r="D32" s="377"/>
      <c r="E32" s="377"/>
      <c r="F32" s="377"/>
      <c r="G32" s="377"/>
      <c r="H32" s="374"/>
    </row>
    <row r="33" spans="1:8" ht="12.75" customHeight="1" x14ac:dyDescent="0.2">
      <c r="A33" s="580"/>
      <c r="B33" s="376"/>
      <c r="C33" s="376"/>
      <c r="D33" s="377"/>
      <c r="E33" s="377"/>
      <c r="F33" s="377"/>
      <c r="G33" s="377"/>
      <c r="H33" s="374"/>
    </row>
    <row r="34" spans="1:8" ht="12.75" customHeight="1" x14ac:dyDescent="0.2">
      <c r="A34" s="580"/>
      <c r="B34" s="376"/>
      <c r="C34" s="376"/>
      <c r="D34" s="377"/>
      <c r="E34" s="377"/>
      <c r="F34" s="377"/>
      <c r="G34" s="377"/>
      <c r="H34" s="374"/>
    </row>
    <row r="35" spans="1:8" ht="12.75" customHeight="1" x14ac:dyDescent="0.2">
      <c r="A35" s="580"/>
      <c r="B35" s="376"/>
      <c r="C35" s="376"/>
      <c r="D35" s="377"/>
      <c r="E35" s="377"/>
      <c r="F35" s="377"/>
      <c r="G35" s="377"/>
      <c r="H35" s="374"/>
    </row>
    <row r="36" spans="1:8" ht="12.75" customHeight="1" x14ac:dyDescent="0.2">
      <c r="A36" s="580"/>
      <c r="B36" s="376"/>
      <c r="C36" s="376"/>
      <c r="D36" s="377"/>
      <c r="E36" s="377"/>
      <c r="F36" s="377"/>
      <c r="G36" s="377"/>
      <c r="H36" s="374"/>
    </row>
    <row r="37" spans="1:8" ht="12.75" customHeight="1" x14ac:dyDescent="0.2">
      <c r="A37" s="580"/>
      <c r="B37" s="376"/>
      <c r="C37" s="376"/>
      <c r="D37" s="377"/>
      <c r="E37" s="377"/>
      <c r="F37" s="377"/>
      <c r="G37" s="377"/>
      <c r="H37" s="374"/>
    </row>
    <row r="38" spans="1:8" ht="12.75" customHeight="1" x14ac:dyDescent="0.2">
      <c r="A38" s="580"/>
      <c r="B38" s="376"/>
      <c r="C38" s="376"/>
      <c r="D38" s="377"/>
      <c r="E38" s="377"/>
      <c r="F38" s="377"/>
      <c r="G38" s="377"/>
      <c r="H38" s="374"/>
    </row>
    <row r="39" spans="1:8" ht="12.75" customHeight="1" x14ac:dyDescent="0.2">
      <c r="A39" s="580"/>
      <c r="B39" s="376"/>
      <c r="C39" s="376"/>
      <c r="D39" s="377"/>
      <c r="E39" s="377"/>
      <c r="F39" s="377"/>
      <c r="G39" s="377"/>
      <c r="H39" s="374"/>
    </row>
    <row r="40" spans="1:8" ht="12.75" customHeight="1" x14ac:dyDescent="0.2">
      <c r="A40" s="580"/>
      <c r="B40" s="376"/>
      <c r="C40" s="376"/>
      <c r="D40" s="377"/>
      <c r="E40" s="377"/>
      <c r="F40" s="377"/>
      <c r="G40" s="377"/>
      <c r="H40" s="374"/>
    </row>
    <row r="41" spans="1:8" ht="12.75" customHeight="1" x14ac:dyDescent="0.2">
      <c r="A41" s="580"/>
      <c r="B41" s="376"/>
      <c r="C41" s="376"/>
      <c r="D41" s="377"/>
      <c r="E41" s="377"/>
      <c r="F41" s="377"/>
      <c r="G41" s="377"/>
      <c r="H41" s="374"/>
    </row>
    <row r="42" spans="1:8" ht="12.75" customHeight="1" x14ac:dyDescent="0.2">
      <c r="A42" s="580"/>
      <c r="B42" s="376"/>
      <c r="C42" s="376"/>
      <c r="D42" s="377"/>
      <c r="E42" s="377"/>
      <c r="F42" s="377"/>
      <c r="G42" s="377"/>
      <c r="H42" s="374"/>
    </row>
    <row r="43" spans="1:8" ht="12.75" customHeight="1" x14ac:dyDescent="0.2">
      <c r="A43" s="580"/>
      <c r="B43" s="376"/>
      <c r="C43" s="376"/>
      <c r="D43" s="377"/>
      <c r="E43" s="377"/>
      <c r="F43" s="377"/>
      <c r="G43" s="377"/>
      <c r="H43" s="374"/>
    </row>
    <row r="44" spans="1:8" ht="12.75" customHeight="1" x14ac:dyDescent="0.2">
      <c r="A44" s="580"/>
      <c r="B44" s="376"/>
      <c r="C44" s="376"/>
      <c r="D44" s="377"/>
      <c r="E44" s="377"/>
      <c r="F44" s="377"/>
      <c r="G44" s="377"/>
      <c r="H44" s="374"/>
    </row>
    <row r="45" spans="1:8" ht="12.75" customHeight="1" x14ac:dyDescent="0.2">
      <c r="A45" s="580"/>
      <c r="B45" s="376"/>
      <c r="C45" s="376"/>
      <c r="D45" s="377"/>
      <c r="E45" s="377"/>
      <c r="F45" s="377"/>
      <c r="G45" s="377"/>
      <c r="H45" s="374"/>
    </row>
    <row r="46" spans="1:8" ht="12.75" customHeight="1" x14ac:dyDescent="0.2">
      <c r="A46" s="580"/>
      <c r="B46" s="376"/>
      <c r="C46" s="376"/>
      <c r="D46" s="377"/>
      <c r="E46" s="377"/>
      <c r="F46" s="377"/>
      <c r="G46" s="377"/>
      <c r="H46" s="374"/>
    </row>
    <row r="47" spans="1:8" ht="12.75" customHeight="1" x14ac:dyDescent="0.2">
      <c r="A47" s="580"/>
      <c r="B47" s="376"/>
      <c r="C47" s="376"/>
      <c r="D47" s="377"/>
      <c r="E47" s="377"/>
      <c r="F47" s="377"/>
      <c r="G47" s="377"/>
      <c r="H47" s="374"/>
    </row>
    <row r="48" spans="1:8" ht="12.75" customHeight="1" x14ac:dyDescent="0.2">
      <c r="A48" s="580"/>
      <c r="B48" s="376"/>
      <c r="C48" s="376"/>
      <c r="D48" s="377"/>
      <c r="E48" s="377"/>
      <c r="F48" s="377"/>
      <c r="G48" s="377"/>
      <c r="H48" s="374"/>
    </row>
    <row r="49" spans="1:8" ht="12.75" customHeight="1" x14ac:dyDescent="0.2">
      <c r="A49" s="580"/>
      <c r="B49" s="376"/>
      <c r="C49" s="376"/>
      <c r="D49" s="377"/>
      <c r="E49" s="377"/>
      <c r="F49" s="377"/>
      <c r="G49" s="377"/>
      <c r="H49" s="374"/>
    </row>
    <row r="50" spans="1:8" ht="12.75" customHeight="1" x14ac:dyDescent="0.2">
      <c r="A50" s="580"/>
      <c r="B50" s="376"/>
      <c r="C50" s="376"/>
      <c r="D50" s="377"/>
      <c r="E50" s="377"/>
      <c r="F50" s="377"/>
      <c r="G50" s="377"/>
      <c r="H50" s="374"/>
    </row>
    <row r="51" spans="1:8" ht="12.75" customHeight="1" x14ac:dyDescent="0.2">
      <c r="A51" s="580"/>
      <c r="B51" s="376"/>
      <c r="C51" s="376"/>
      <c r="D51" s="377"/>
      <c r="E51" s="377"/>
      <c r="F51" s="377"/>
      <c r="G51" s="377"/>
      <c r="H51" s="374"/>
    </row>
    <row r="52" spans="1:8" ht="12.75" customHeight="1" x14ac:dyDescent="0.2">
      <c r="A52" s="580"/>
      <c r="B52" s="376"/>
      <c r="C52" s="376"/>
      <c r="D52" s="377"/>
      <c r="E52" s="377"/>
      <c r="F52" s="377"/>
      <c r="G52" s="377"/>
      <c r="H52" s="374"/>
    </row>
    <row r="53" spans="1:8" ht="12.75" customHeight="1" x14ac:dyDescent="0.2">
      <c r="A53" s="580"/>
      <c r="B53" s="376"/>
      <c r="C53" s="376"/>
      <c r="D53" s="377"/>
      <c r="E53" s="377"/>
      <c r="F53" s="377"/>
      <c r="G53" s="377"/>
      <c r="H53" s="374"/>
    </row>
    <row r="54" spans="1:8" ht="12.75" customHeight="1" x14ac:dyDescent="0.2">
      <c r="A54" s="580"/>
      <c r="B54" s="376"/>
      <c r="C54" s="376"/>
      <c r="D54" s="377"/>
      <c r="E54" s="377"/>
      <c r="F54" s="377"/>
      <c r="G54" s="377"/>
      <c r="H54" s="374"/>
    </row>
    <row r="55" spans="1:8" ht="12.75" customHeight="1" x14ac:dyDescent="0.2">
      <c r="A55" s="580"/>
      <c r="B55" s="376"/>
      <c r="C55" s="376"/>
      <c r="D55" s="377"/>
      <c r="E55" s="377"/>
      <c r="F55" s="377"/>
      <c r="G55" s="377"/>
      <c r="H55" s="374"/>
    </row>
    <row r="56" spans="1:8" ht="12.75" customHeight="1" x14ac:dyDescent="0.2">
      <c r="A56" s="581"/>
      <c r="B56" s="376"/>
      <c r="C56" s="376"/>
      <c r="D56" s="377"/>
      <c r="E56" s="377"/>
      <c r="F56" s="377"/>
      <c r="G56" s="377"/>
      <c r="H56" s="374"/>
    </row>
    <row r="57" spans="1:8" ht="12.75" customHeight="1" x14ac:dyDescent="0.2">
      <c r="A57" s="181"/>
      <c r="B57" s="181"/>
      <c r="C57" s="92"/>
      <c r="D57" s="74"/>
      <c r="E57" s="74"/>
      <c r="F57" s="76"/>
      <c r="G57" s="74"/>
      <c r="H57" s="276"/>
    </row>
    <row r="58" spans="1:8" ht="14.25" x14ac:dyDescent="0.2">
      <c r="A58" s="305">
        <v>1</v>
      </c>
      <c r="B58" s="575" t="s">
        <v>360</v>
      </c>
      <c r="C58" s="566"/>
      <c r="D58" s="566"/>
      <c r="E58" s="566"/>
      <c r="F58" s="566"/>
      <c r="G58" s="576"/>
    </row>
    <row r="59" spans="1:8" ht="12.75" x14ac:dyDescent="0.2">
      <c r="A59" s="181"/>
      <c r="B59" s="566"/>
      <c r="C59" s="566"/>
      <c r="D59" s="566"/>
      <c r="E59" s="566"/>
      <c r="F59" s="566"/>
      <c r="G59" s="576"/>
    </row>
  </sheetData>
  <sheetProtection algorithmName="SHA-512" hashValue="hsUjWl5fSVnGjUgv2eTVqgEr+tL6SgpPChqzZcf/FDvZQYVV1xm4zqOrQj65rnUJAIU7RwLkeRnbA1c+PT6/lQ==" saltValue="iKz6P7f25cWLUosMwasGrA==" spinCount="100000" sheet="1" insertRows="0" deleteRows="0"/>
  <mergeCells count="3">
    <mergeCell ref="B58:G59"/>
    <mergeCell ref="A6:C6"/>
    <mergeCell ref="A10:A56"/>
  </mergeCells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Header>&amp;CErhebung Bankstatistik 2024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Erhebungsformular</vt:lpstr>
      <vt:lpstr>Struktur</vt:lpstr>
      <vt:lpstr>Aktiven</vt:lpstr>
      <vt:lpstr>Passiven</vt:lpstr>
      <vt:lpstr>Bilanz_W</vt:lpstr>
      <vt:lpstr>Bilanz_F</vt:lpstr>
      <vt:lpstr>Erfolgsrechnung</vt:lpstr>
      <vt:lpstr>Gewinnverw._Ausserb._Kundenv.</vt:lpstr>
      <vt:lpstr>Aktiven_Passiven_2</vt:lpstr>
      <vt:lpstr>Forder. ggü. Kunden</vt:lpstr>
      <vt:lpstr>Hypotheken</vt:lpstr>
      <vt:lpstr>Baukredite</vt:lpstr>
      <vt:lpstr>Verbindl. ggü. Kunden</vt:lpstr>
      <vt:lpstr>Verbindl. ggü. Kunden_2</vt:lpstr>
      <vt:lpstr>Zinsaufwand_ertrag</vt:lpstr>
      <vt:lpstr>Zinsniveau</vt:lpstr>
      <vt:lpstr>Indikatoren</vt:lpstr>
      <vt:lpstr>VGR</vt:lpstr>
      <vt:lpstr>Indikatoren-Konsolidiert</vt:lpstr>
      <vt:lpstr>Val_Checks</vt:lpstr>
      <vt:lpstr>Abschluss</vt:lpstr>
      <vt:lpstr>Abschluss!Druckbereich</vt:lpstr>
      <vt:lpstr>Aktiven_Passiven_2!Druckbereich</vt:lpstr>
      <vt:lpstr>Baukredite!Druckbereich</vt:lpstr>
      <vt:lpstr>Bilanz_W!Druckbereich</vt:lpstr>
      <vt:lpstr>Erhebungsformular!Druckbereich</vt:lpstr>
      <vt:lpstr>'Forder. ggü. Kunden'!Druckbereich</vt:lpstr>
      <vt:lpstr>Gewinnverw._Ausserb._Kundenv.!Druckbereich</vt:lpstr>
      <vt:lpstr>Hypotheken!Druckbereich</vt:lpstr>
      <vt:lpstr>Indikatoren!Druckbereich</vt:lpstr>
      <vt:lpstr>'Indikatoren-Konsolidiert'!Druckbereich</vt:lpstr>
      <vt:lpstr>Struktur!Druckbereich</vt:lpstr>
      <vt:lpstr>'Verbindl. ggü. Kunden'!Druckbereich</vt:lpstr>
      <vt:lpstr>'Verbindl. ggü. Kunden_2'!Druckbereich</vt:lpstr>
      <vt:lpstr>VGR!Druckbereich</vt:lpstr>
      <vt:lpstr>Zinsniveau!Druckbereich</vt:lpstr>
      <vt:lpstr>Aktiven_Passiven_2!Drucktitel</vt:lpstr>
      <vt:lpstr>Bilanz_W!Drucktitel</vt:lpstr>
      <vt:lpstr>Struktur!Drucktitel</vt:lpstr>
      <vt:lpstr>Abschluss!ja_nein</vt:lpstr>
      <vt:lpstr>Struktur!ja_nein</vt:lpstr>
      <vt:lpstr>ja_nein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Bankstatistik 2023</dc:title>
  <dc:subject>Erhebungsformular</dc:subject>
  <dc:creator>Amt für Statistik</dc:creator>
  <cp:lastModifiedBy>Erhart Thomas</cp:lastModifiedBy>
  <cp:lastPrinted>2022-02-07T12:27:58Z</cp:lastPrinted>
  <dcterms:created xsi:type="dcterms:W3CDTF">2002-02-08T13:29:02Z</dcterms:created>
  <dcterms:modified xsi:type="dcterms:W3CDTF">2025-02-04T12:10:31Z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1907900064</vt:i4>
  </property>
  <property fmtid="{D5CDD505-2E9C-101B-9397-08002B2CF9AE}" pid="3" name="_EmailSubject">
    <vt:lpwstr>Erhebung Bankstatistik 31.12.2002</vt:lpwstr>
  </property>
  <property fmtid="{D5CDD505-2E9C-101B-9397-08002B2CF9AE}" pid="4" name="_AuthorEmail">
    <vt:lpwstr>Mario.Schaedler@avw.llv.li</vt:lpwstr>
  </property>
  <property fmtid="{D5CDD505-2E9C-101B-9397-08002B2CF9AE}" pid="5" name="_AuthorEmailDisplayName">
    <vt:lpwstr>Schädler Mario</vt:lpwstr>
  </property>
  <property fmtid="{D5CDD505-2E9C-101B-9397-08002B2CF9AE}" pid="6" name="_ReviewingToolsShownOnce">
    <vt:lpwstr/>
  </property>
</Properties>
</file>